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Equipo\Documents\Christi\Datos_articulo_RFI\Trabajo_Academia\"/>
    </mc:Choice>
  </mc:AlternateContent>
  <bookViews>
    <workbookView xWindow="0" yWindow="0" windowWidth="20490" windowHeight="7755" tabRatio="500"/>
  </bookViews>
  <sheets>
    <sheet name="Hoja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T124" i="1"/>
  <c r="T204" i="1"/>
  <c r="T268" i="1"/>
  <c r="T332" i="1"/>
  <c r="Q7" i="1"/>
  <c r="Q23" i="1"/>
  <c r="V23" i="1"/>
  <c r="Q39" i="1"/>
  <c r="V39" i="1"/>
  <c r="Q55" i="1"/>
  <c r="Q71" i="1"/>
  <c r="V71" i="1"/>
  <c r="Q87" i="1"/>
  <c r="V87" i="1"/>
  <c r="Q103" i="1"/>
  <c r="V103" i="1"/>
  <c r="Q119" i="1"/>
  <c r="Q135" i="1"/>
  <c r="Q151" i="1"/>
  <c r="V151" i="1"/>
  <c r="Q165" i="1"/>
  <c r="V165" i="1"/>
  <c r="Q182" i="1"/>
  <c r="Q198" i="1"/>
  <c r="Q214" i="1"/>
  <c r="Q230" i="1"/>
  <c r="Q246" i="1"/>
  <c r="Q262" i="1"/>
  <c r="Q278" i="1"/>
  <c r="Q294" i="1"/>
  <c r="Q310" i="1"/>
  <c r="Q326" i="1"/>
  <c r="Q342" i="1"/>
  <c r="P6" i="1"/>
  <c r="U6" i="1"/>
  <c r="P7" i="1"/>
  <c r="U7" i="1"/>
  <c r="P8" i="1"/>
  <c r="U8" i="1"/>
  <c r="P9" i="1"/>
  <c r="U9" i="1"/>
  <c r="P10" i="1"/>
  <c r="U10" i="1"/>
  <c r="P11" i="1"/>
  <c r="U11" i="1"/>
  <c r="P12" i="1"/>
  <c r="U12" i="1"/>
  <c r="P13" i="1"/>
  <c r="U13" i="1"/>
  <c r="P14" i="1"/>
  <c r="U14" i="1"/>
  <c r="P15" i="1"/>
  <c r="U15" i="1"/>
  <c r="P16" i="1"/>
  <c r="U16" i="1"/>
  <c r="P17" i="1"/>
  <c r="U17" i="1"/>
  <c r="P18" i="1"/>
  <c r="U18" i="1"/>
  <c r="P19" i="1"/>
  <c r="U19" i="1"/>
  <c r="P20" i="1"/>
  <c r="U20" i="1"/>
  <c r="P21" i="1"/>
  <c r="U21" i="1"/>
  <c r="P22" i="1"/>
  <c r="U22" i="1"/>
  <c r="P23" i="1"/>
  <c r="U23" i="1"/>
  <c r="P24" i="1"/>
  <c r="U24" i="1"/>
  <c r="P25" i="1"/>
  <c r="U25" i="1"/>
  <c r="P26" i="1"/>
  <c r="U26" i="1"/>
  <c r="P27" i="1"/>
  <c r="U27" i="1"/>
  <c r="P28" i="1"/>
  <c r="U28" i="1"/>
  <c r="P29" i="1"/>
  <c r="U29" i="1"/>
  <c r="P30" i="1"/>
  <c r="U30" i="1"/>
  <c r="P31" i="1"/>
  <c r="U31" i="1"/>
  <c r="P32" i="1"/>
  <c r="U32" i="1"/>
  <c r="P33" i="1"/>
  <c r="U33" i="1"/>
  <c r="P34" i="1"/>
  <c r="U34" i="1"/>
  <c r="P35" i="1"/>
  <c r="U35" i="1"/>
  <c r="P36" i="1"/>
  <c r="U36" i="1"/>
  <c r="P37" i="1"/>
  <c r="U37" i="1"/>
  <c r="P38" i="1"/>
  <c r="U38" i="1"/>
  <c r="P39" i="1"/>
  <c r="U39" i="1"/>
  <c r="P40" i="1"/>
  <c r="U40" i="1"/>
  <c r="P41" i="1"/>
  <c r="U41" i="1"/>
  <c r="P42" i="1"/>
  <c r="U42" i="1"/>
  <c r="P43" i="1"/>
  <c r="U43" i="1"/>
  <c r="P44" i="1"/>
  <c r="U44" i="1"/>
  <c r="P45" i="1"/>
  <c r="U45" i="1"/>
  <c r="P46" i="1"/>
  <c r="U46" i="1"/>
  <c r="P47" i="1"/>
  <c r="U47" i="1"/>
  <c r="P48" i="1"/>
  <c r="U48" i="1"/>
  <c r="P49" i="1"/>
  <c r="U49" i="1"/>
  <c r="P50" i="1"/>
  <c r="U50" i="1"/>
  <c r="P51" i="1"/>
  <c r="U51" i="1"/>
  <c r="P52" i="1"/>
  <c r="U52" i="1"/>
  <c r="P53" i="1"/>
  <c r="U53" i="1"/>
  <c r="P54" i="1"/>
  <c r="U54" i="1"/>
  <c r="P55" i="1"/>
  <c r="U55" i="1"/>
  <c r="P56" i="1"/>
  <c r="U56" i="1"/>
  <c r="P57" i="1"/>
  <c r="U57" i="1"/>
  <c r="P58" i="1"/>
  <c r="U58" i="1"/>
  <c r="P59" i="1"/>
  <c r="U59" i="1"/>
  <c r="P60" i="1"/>
  <c r="U60" i="1"/>
  <c r="P61" i="1"/>
  <c r="U61" i="1"/>
  <c r="P62" i="1"/>
  <c r="U62" i="1"/>
  <c r="P63" i="1"/>
  <c r="U63" i="1"/>
  <c r="P64" i="1"/>
  <c r="U64" i="1"/>
  <c r="P65" i="1"/>
  <c r="U65" i="1"/>
  <c r="P66" i="1"/>
  <c r="U66" i="1"/>
  <c r="P67" i="1"/>
  <c r="U67" i="1"/>
  <c r="P68" i="1"/>
  <c r="U68" i="1"/>
  <c r="P69" i="1"/>
  <c r="U69" i="1"/>
  <c r="P70" i="1"/>
  <c r="U70" i="1"/>
  <c r="P71" i="1"/>
  <c r="U71" i="1"/>
  <c r="P72" i="1"/>
  <c r="U72" i="1"/>
  <c r="P73" i="1"/>
  <c r="U73" i="1"/>
  <c r="P74" i="1"/>
  <c r="U74" i="1"/>
  <c r="P75" i="1"/>
  <c r="U75" i="1"/>
  <c r="P76" i="1"/>
  <c r="U76" i="1"/>
  <c r="P77" i="1"/>
  <c r="U77" i="1"/>
  <c r="P78" i="1"/>
  <c r="U78" i="1"/>
  <c r="P79" i="1"/>
  <c r="U79" i="1"/>
  <c r="P80" i="1"/>
  <c r="U80" i="1"/>
  <c r="P81" i="1"/>
  <c r="U81" i="1"/>
  <c r="P82" i="1"/>
  <c r="U82" i="1"/>
  <c r="P83" i="1"/>
  <c r="U83" i="1"/>
  <c r="P84" i="1"/>
  <c r="U84" i="1"/>
  <c r="P85" i="1"/>
  <c r="U85" i="1"/>
  <c r="P86" i="1"/>
  <c r="U86" i="1"/>
  <c r="P87" i="1"/>
  <c r="U87" i="1"/>
  <c r="P88" i="1"/>
  <c r="U88" i="1"/>
  <c r="P89" i="1"/>
  <c r="U89" i="1"/>
  <c r="P90" i="1"/>
  <c r="U90" i="1"/>
  <c r="P91" i="1"/>
  <c r="U91" i="1"/>
  <c r="P92" i="1"/>
  <c r="U92" i="1"/>
  <c r="P93" i="1"/>
  <c r="U93" i="1"/>
  <c r="P94" i="1"/>
  <c r="U94" i="1"/>
  <c r="P95" i="1"/>
  <c r="U95" i="1"/>
  <c r="P96" i="1"/>
  <c r="U96" i="1"/>
  <c r="P97" i="1"/>
  <c r="U97" i="1"/>
  <c r="P98" i="1"/>
  <c r="U98" i="1"/>
  <c r="P99" i="1"/>
  <c r="U99" i="1"/>
  <c r="P100" i="1"/>
  <c r="U100" i="1"/>
  <c r="P101" i="1"/>
  <c r="U101" i="1"/>
  <c r="P102" i="1"/>
  <c r="U102" i="1"/>
  <c r="P103" i="1"/>
  <c r="U103" i="1"/>
  <c r="P104" i="1"/>
  <c r="U104" i="1"/>
  <c r="P105" i="1"/>
  <c r="U105" i="1"/>
  <c r="P106" i="1"/>
  <c r="U106" i="1"/>
  <c r="P107" i="1"/>
  <c r="U107" i="1"/>
  <c r="P108" i="1"/>
  <c r="U108" i="1"/>
  <c r="P109" i="1"/>
  <c r="U109" i="1"/>
  <c r="P110" i="1"/>
  <c r="U110" i="1"/>
  <c r="P111" i="1"/>
  <c r="U111" i="1"/>
  <c r="P112" i="1"/>
  <c r="U112" i="1"/>
  <c r="P113" i="1"/>
  <c r="U113" i="1"/>
  <c r="P114" i="1"/>
  <c r="U114" i="1"/>
  <c r="P115" i="1"/>
  <c r="U115" i="1"/>
  <c r="P116" i="1"/>
  <c r="U116" i="1"/>
  <c r="P117" i="1"/>
  <c r="U117" i="1"/>
  <c r="P118" i="1"/>
  <c r="U118" i="1"/>
  <c r="P119" i="1"/>
  <c r="U119" i="1"/>
  <c r="P120" i="1"/>
  <c r="U120" i="1"/>
  <c r="P121" i="1"/>
  <c r="U121" i="1"/>
  <c r="P122" i="1"/>
  <c r="U122" i="1"/>
  <c r="P123" i="1"/>
  <c r="U123" i="1"/>
  <c r="P124" i="1"/>
  <c r="U124" i="1"/>
  <c r="P125" i="1"/>
  <c r="U125" i="1"/>
  <c r="P126" i="1"/>
  <c r="U126" i="1"/>
  <c r="P127" i="1"/>
  <c r="U127" i="1"/>
  <c r="P128" i="1"/>
  <c r="U128" i="1"/>
  <c r="P129" i="1"/>
  <c r="U129" i="1"/>
  <c r="P130" i="1"/>
  <c r="U130" i="1"/>
  <c r="P131" i="1"/>
  <c r="U131" i="1"/>
  <c r="P132" i="1"/>
  <c r="U132" i="1"/>
  <c r="P133" i="1"/>
  <c r="U133" i="1"/>
  <c r="P134" i="1"/>
  <c r="U134" i="1"/>
  <c r="P135" i="1"/>
  <c r="U135" i="1"/>
  <c r="P136" i="1"/>
  <c r="U136" i="1"/>
  <c r="P137" i="1"/>
  <c r="U137" i="1"/>
  <c r="P138" i="1"/>
  <c r="U138" i="1"/>
  <c r="P139" i="1"/>
  <c r="U139" i="1"/>
  <c r="P140" i="1"/>
  <c r="U140" i="1"/>
  <c r="P141" i="1"/>
  <c r="U141" i="1"/>
  <c r="P142" i="1"/>
  <c r="U142" i="1"/>
  <c r="P143" i="1"/>
  <c r="U143" i="1"/>
  <c r="P144" i="1"/>
  <c r="U144" i="1"/>
  <c r="P145" i="1"/>
  <c r="U145" i="1"/>
  <c r="P146" i="1"/>
  <c r="U146" i="1"/>
  <c r="P147" i="1"/>
  <c r="U147" i="1"/>
  <c r="P148" i="1"/>
  <c r="U148" i="1"/>
  <c r="P149" i="1"/>
  <c r="U149" i="1"/>
  <c r="P150" i="1"/>
  <c r="U150" i="1"/>
  <c r="P151" i="1"/>
  <c r="U151" i="1"/>
  <c r="P152" i="1"/>
  <c r="U152" i="1"/>
  <c r="P153" i="1"/>
  <c r="U153" i="1"/>
  <c r="P154" i="1"/>
  <c r="U154" i="1"/>
  <c r="P155" i="1"/>
  <c r="U155" i="1"/>
  <c r="P156" i="1"/>
  <c r="U156" i="1"/>
  <c r="P157" i="1"/>
  <c r="U157" i="1"/>
  <c r="P158" i="1"/>
  <c r="U158" i="1"/>
  <c r="P159" i="1"/>
  <c r="U159" i="1"/>
  <c r="P160" i="1"/>
  <c r="U160" i="1"/>
  <c r="P161" i="1"/>
  <c r="U161" i="1"/>
  <c r="P162" i="1"/>
  <c r="U162" i="1"/>
  <c r="P163" i="1"/>
  <c r="U163" i="1"/>
  <c r="P164" i="1"/>
  <c r="U164" i="1"/>
  <c r="P165" i="1"/>
  <c r="U165" i="1"/>
  <c r="P166" i="1"/>
  <c r="U166" i="1"/>
  <c r="P167" i="1"/>
  <c r="U167" i="1"/>
  <c r="P168" i="1"/>
  <c r="U168" i="1"/>
  <c r="P169" i="1"/>
  <c r="U169" i="1"/>
  <c r="P170" i="1"/>
  <c r="U170" i="1"/>
  <c r="P171" i="1"/>
  <c r="U171" i="1"/>
  <c r="P172" i="1"/>
  <c r="U172" i="1"/>
  <c r="P173" i="1"/>
  <c r="U173" i="1"/>
  <c r="P174" i="1"/>
  <c r="U174" i="1"/>
  <c r="P175" i="1"/>
  <c r="U175" i="1"/>
  <c r="P176" i="1"/>
  <c r="U176" i="1"/>
  <c r="P177" i="1"/>
  <c r="U177" i="1"/>
  <c r="P178" i="1"/>
  <c r="U178" i="1"/>
  <c r="P179" i="1"/>
  <c r="U179" i="1"/>
  <c r="P180" i="1"/>
  <c r="U180" i="1"/>
  <c r="P181" i="1"/>
  <c r="U181" i="1"/>
  <c r="P182" i="1"/>
  <c r="U182" i="1"/>
  <c r="P183" i="1"/>
  <c r="U183" i="1"/>
  <c r="P184" i="1"/>
  <c r="U184" i="1"/>
  <c r="P185" i="1"/>
  <c r="U185" i="1"/>
  <c r="P186" i="1"/>
  <c r="U186" i="1"/>
  <c r="P187" i="1"/>
  <c r="U187" i="1"/>
  <c r="P188" i="1"/>
  <c r="U188" i="1"/>
  <c r="P189" i="1"/>
  <c r="U189" i="1"/>
  <c r="P190" i="1"/>
  <c r="U190" i="1"/>
  <c r="P191" i="1"/>
  <c r="U191" i="1"/>
  <c r="P192" i="1"/>
  <c r="U192" i="1"/>
  <c r="P193" i="1"/>
  <c r="U193" i="1"/>
  <c r="P194" i="1"/>
  <c r="U194" i="1"/>
  <c r="P195" i="1"/>
  <c r="U195" i="1"/>
  <c r="P196" i="1"/>
  <c r="U196" i="1"/>
  <c r="P197" i="1"/>
  <c r="U197" i="1"/>
  <c r="P198" i="1"/>
  <c r="U198" i="1"/>
  <c r="P199" i="1"/>
  <c r="U199" i="1"/>
  <c r="P200" i="1"/>
  <c r="U200" i="1"/>
  <c r="P201" i="1"/>
  <c r="U201" i="1"/>
  <c r="P202" i="1"/>
  <c r="U202" i="1"/>
  <c r="P203" i="1"/>
  <c r="U203" i="1"/>
  <c r="P204" i="1"/>
  <c r="U204" i="1"/>
  <c r="P205" i="1"/>
  <c r="U205" i="1"/>
  <c r="P206" i="1"/>
  <c r="U206" i="1"/>
  <c r="P207" i="1"/>
  <c r="U207" i="1"/>
  <c r="P208" i="1"/>
  <c r="U208" i="1"/>
  <c r="P209" i="1"/>
  <c r="U209" i="1"/>
  <c r="P210" i="1"/>
  <c r="U210" i="1"/>
  <c r="P211" i="1"/>
  <c r="U211" i="1"/>
  <c r="P212" i="1"/>
  <c r="U212" i="1"/>
  <c r="P213" i="1"/>
  <c r="U213" i="1"/>
  <c r="P214" i="1"/>
  <c r="U214" i="1"/>
  <c r="P215" i="1"/>
  <c r="U215" i="1"/>
  <c r="P216" i="1"/>
  <c r="U216" i="1"/>
  <c r="P217" i="1"/>
  <c r="U217" i="1"/>
  <c r="P218" i="1"/>
  <c r="U218" i="1"/>
  <c r="P219" i="1"/>
  <c r="U219" i="1"/>
  <c r="P220" i="1"/>
  <c r="U220" i="1"/>
  <c r="P221" i="1"/>
  <c r="U221" i="1"/>
  <c r="P222" i="1"/>
  <c r="U222" i="1"/>
  <c r="P223" i="1"/>
  <c r="U223" i="1"/>
  <c r="P224" i="1"/>
  <c r="U224" i="1"/>
  <c r="P225" i="1"/>
  <c r="U225" i="1"/>
  <c r="P226" i="1"/>
  <c r="U226" i="1"/>
  <c r="P227" i="1"/>
  <c r="U227" i="1"/>
  <c r="P228" i="1"/>
  <c r="U228" i="1"/>
  <c r="P229" i="1"/>
  <c r="U229" i="1"/>
  <c r="P230" i="1"/>
  <c r="U230" i="1"/>
  <c r="P231" i="1"/>
  <c r="U231" i="1"/>
  <c r="P232" i="1"/>
  <c r="U232" i="1"/>
  <c r="P233" i="1"/>
  <c r="U233" i="1"/>
  <c r="P234" i="1"/>
  <c r="U234" i="1"/>
  <c r="P235" i="1"/>
  <c r="U235" i="1"/>
  <c r="P236" i="1"/>
  <c r="U236" i="1"/>
  <c r="P237" i="1"/>
  <c r="U237" i="1"/>
  <c r="P238" i="1"/>
  <c r="U238" i="1"/>
  <c r="P239" i="1"/>
  <c r="U239" i="1"/>
  <c r="P240" i="1"/>
  <c r="U240" i="1"/>
  <c r="P241" i="1"/>
  <c r="U241" i="1"/>
  <c r="P242" i="1"/>
  <c r="U242" i="1"/>
  <c r="P243" i="1"/>
  <c r="U243" i="1"/>
  <c r="P244" i="1"/>
  <c r="U244" i="1"/>
  <c r="P245" i="1"/>
  <c r="U245" i="1"/>
  <c r="P246" i="1"/>
  <c r="U246" i="1"/>
  <c r="P247" i="1"/>
  <c r="U247" i="1"/>
  <c r="P248" i="1"/>
  <c r="U248" i="1"/>
  <c r="P249" i="1"/>
  <c r="U249" i="1"/>
  <c r="P250" i="1"/>
  <c r="U250" i="1"/>
  <c r="P251" i="1"/>
  <c r="U251" i="1"/>
  <c r="P252" i="1"/>
  <c r="U252" i="1"/>
  <c r="P253" i="1"/>
  <c r="U253" i="1"/>
  <c r="P254" i="1"/>
  <c r="U254" i="1"/>
  <c r="P255" i="1"/>
  <c r="U255" i="1"/>
  <c r="P256" i="1"/>
  <c r="U256" i="1"/>
  <c r="P257" i="1"/>
  <c r="U257" i="1"/>
  <c r="P258" i="1"/>
  <c r="U258" i="1"/>
  <c r="P259" i="1"/>
  <c r="U259" i="1"/>
  <c r="P260" i="1"/>
  <c r="U260" i="1"/>
  <c r="P261" i="1"/>
  <c r="U261" i="1"/>
  <c r="P262" i="1"/>
  <c r="U262" i="1"/>
  <c r="P263" i="1"/>
  <c r="U263" i="1"/>
  <c r="P264" i="1"/>
  <c r="U264" i="1"/>
  <c r="P265" i="1"/>
  <c r="U265" i="1"/>
  <c r="P266" i="1"/>
  <c r="U266" i="1"/>
  <c r="P267" i="1"/>
  <c r="U267" i="1"/>
  <c r="P268" i="1"/>
  <c r="U268" i="1"/>
  <c r="P269" i="1"/>
  <c r="U269" i="1"/>
  <c r="P270" i="1"/>
  <c r="U270" i="1"/>
  <c r="P271" i="1"/>
  <c r="U271" i="1"/>
  <c r="P272" i="1"/>
  <c r="U272" i="1"/>
  <c r="P273" i="1"/>
  <c r="U273" i="1"/>
  <c r="P274" i="1"/>
  <c r="U274" i="1"/>
  <c r="P275" i="1"/>
  <c r="U275" i="1"/>
  <c r="P276" i="1"/>
  <c r="U276" i="1"/>
  <c r="P277" i="1"/>
  <c r="U277" i="1"/>
  <c r="P278" i="1"/>
  <c r="U278" i="1"/>
  <c r="P279" i="1"/>
  <c r="U279" i="1"/>
  <c r="P280" i="1"/>
  <c r="U280" i="1"/>
  <c r="P281" i="1"/>
  <c r="U281" i="1"/>
  <c r="P282" i="1"/>
  <c r="U282" i="1"/>
  <c r="P283" i="1"/>
  <c r="U283" i="1"/>
  <c r="P284" i="1"/>
  <c r="U284" i="1"/>
  <c r="P285" i="1"/>
  <c r="U285" i="1"/>
  <c r="P286" i="1"/>
  <c r="U286" i="1"/>
  <c r="P287" i="1"/>
  <c r="U287" i="1"/>
  <c r="P288" i="1"/>
  <c r="U288" i="1"/>
  <c r="P289" i="1"/>
  <c r="U289" i="1"/>
  <c r="P290" i="1"/>
  <c r="U290" i="1"/>
  <c r="P291" i="1"/>
  <c r="U291" i="1"/>
  <c r="P292" i="1"/>
  <c r="U292" i="1"/>
  <c r="P293" i="1"/>
  <c r="U293" i="1"/>
  <c r="P294" i="1"/>
  <c r="U294" i="1"/>
  <c r="P295" i="1"/>
  <c r="U295" i="1"/>
  <c r="P296" i="1"/>
  <c r="U296" i="1"/>
  <c r="P297" i="1"/>
  <c r="U297" i="1"/>
  <c r="P298" i="1"/>
  <c r="U298" i="1"/>
  <c r="P299" i="1"/>
  <c r="U299" i="1"/>
  <c r="P300" i="1"/>
  <c r="U300" i="1"/>
  <c r="P301" i="1"/>
  <c r="U301" i="1"/>
  <c r="P302" i="1"/>
  <c r="U302" i="1"/>
  <c r="P303" i="1"/>
  <c r="U303" i="1"/>
  <c r="P304" i="1"/>
  <c r="U304" i="1"/>
  <c r="P305" i="1"/>
  <c r="U305" i="1"/>
  <c r="P306" i="1"/>
  <c r="U306" i="1"/>
  <c r="P307" i="1"/>
  <c r="U307" i="1"/>
  <c r="P308" i="1"/>
  <c r="U308" i="1"/>
  <c r="P309" i="1"/>
  <c r="U309" i="1"/>
  <c r="P310" i="1"/>
  <c r="U310" i="1"/>
  <c r="P311" i="1"/>
  <c r="U311" i="1"/>
  <c r="P312" i="1"/>
  <c r="U312" i="1"/>
  <c r="P313" i="1"/>
  <c r="U313" i="1"/>
  <c r="P314" i="1"/>
  <c r="U314" i="1"/>
  <c r="P315" i="1"/>
  <c r="U315" i="1"/>
  <c r="P316" i="1"/>
  <c r="U316" i="1"/>
  <c r="P317" i="1"/>
  <c r="U317" i="1"/>
  <c r="P318" i="1"/>
  <c r="U318" i="1"/>
  <c r="P319" i="1"/>
  <c r="U319" i="1"/>
  <c r="P320" i="1"/>
  <c r="U320" i="1"/>
  <c r="P321" i="1"/>
  <c r="U321" i="1"/>
  <c r="P322" i="1"/>
  <c r="U322" i="1"/>
  <c r="P323" i="1"/>
  <c r="U323" i="1"/>
  <c r="P324" i="1"/>
  <c r="U324" i="1"/>
  <c r="P325" i="1"/>
  <c r="U325" i="1"/>
  <c r="P326" i="1"/>
  <c r="U326" i="1"/>
  <c r="P327" i="1"/>
  <c r="U327" i="1"/>
  <c r="P328" i="1"/>
  <c r="U328" i="1"/>
  <c r="P329" i="1"/>
  <c r="U329" i="1"/>
  <c r="P330" i="1"/>
  <c r="U330" i="1"/>
  <c r="P331" i="1"/>
  <c r="U331" i="1"/>
  <c r="P332" i="1"/>
  <c r="U332" i="1"/>
  <c r="P333" i="1"/>
  <c r="U333" i="1"/>
  <c r="P334" i="1"/>
  <c r="U334" i="1"/>
  <c r="P335" i="1"/>
  <c r="U335" i="1"/>
  <c r="P336" i="1"/>
  <c r="U336" i="1"/>
  <c r="P337" i="1"/>
  <c r="U337" i="1"/>
  <c r="P338" i="1"/>
  <c r="U338" i="1"/>
  <c r="P339" i="1"/>
  <c r="U339" i="1"/>
  <c r="P340" i="1"/>
  <c r="U340" i="1"/>
  <c r="P341" i="1"/>
  <c r="U341" i="1"/>
  <c r="P342" i="1"/>
  <c r="U342" i="1"/>
  <c r="P5" i="1"/>
  <c r="O6" i="1"/>
  <c r="O7" i="1"/>
  <c r="T7" i="1"/>
  <c r="O8" i="1"/>
  <c r="O9" i="1"/>
  <c r="O10" i="1"/>
  <c r="O11" i="1"/>
  <c r="T11" i="1"/>
  <c r="O12" i="1"/>
  <c r="O13" i="1"/>
  <c r="O14" i="1"/>
  <c r="O15" i="1"/>
  <c r="T15" i="1"/>
  <c r="O16" i="1"/>
  <c r="O17" i="1"/>
  <c r="O18" i="1"/>
  <c r="O19" i="1"/>
  <c r="T19" i="1"/>
  <c r="O20" i="1"/>
  <c r="O21" i="1"/>
  <c r="O22" i="1"/>
  <c r="O23" i="1"/>
  <c r="T23" i="1"/>
  <c r="O24" i="1"/>
  <c r="O25" i="1"/>
  <c r="O26" i="1"/>
  <c r="O27" i="1"/>
  <c r="T27" i="1"/>
  <c r="O28" i="1"/>
  <c r="O29" i="1"/>
  <c r="O30" i="1"/>
  <c r="O31" i="1"/>
  <c r="T31" i="1"/>
  <c r="O32" i="1"/>
  <c r="O33" i="1"/>
  <c r="O34" i="1"/>
  <c r="O35" i="1"/>
  <c r="T35" i="1"/>
  <c r="O36" i="1"/>
  <c r="O37" i="1"/>
  <c r="O38" i="1"/>
  <c r="O39" i="1"/>
  <c r="T39" i="1"/>
  <c r="O40" i="1"/>
  <c r="O41" i="1"/>
  <c r="O42" i="1"/>
  <c r="O43" i="1"/>
  <c r="T43" i="1"/>
  <c r="O44" i="1"/>
  <c r="O45" i="1"/>
  <c r="O46" i="1"/>
  <c r="O47" i="1"/>
  <c r="T47" i="1"/>
  <c r="O48" i="1"/>
  <c r="O49" i="1"/>
  <c r="O50" i="1"/>
  <c r="O51" i="1"/>
  <c r="T51" i="1"/>
  <c r="O52" i="1"/>
  <c r="O53" i="1"/>
  <c r="O54" i="1"/>
  <c r="O55" i="1"/>
  <c r="T55" i="1"/>
  <c r="O56" i="1"/>
  <c r="O57" i="1"/>
  <c r="O58" i="1"/>
  <c r="O59" i="1"/>
  <c r="T59" i="1"/>
  <c r="O60" i="1"/>
  <c r="O61" i="1"/>
  <c r="O62" i="1"/>
  <c r="O63" i="1"/>
  <c r="T63" i="1"/>
  <c r="O64" i="1"/>
  <c r="O65" i="1"/>
  <c r="O66" i="1"/>
  <c r="O67" i="1"/>
  <c r="T67" i="1"/>
  <c r="O68" i="1"/>
  <c r="O69" i="1"/>
  <c r="O70" i="1"/>
  <c r="O71" i="1"/>
  <c r="T71" i="1"/>
  <c r="O72" i="1"/>
  <c r="O73" i="1"/>
  <c r="O74" i="1"/>
  <c r="O75" i="1"/>
  <c r="T75" i="1"/>
  <c r="O76" i="1"/>
  <c r="O77" i="1"/>
  <c r="O78" i="1"/>
  <c r="O79" i="1"/>
  <c r="T79" i="1"/>
  <c r="O80" i="1"/>
  <c r="O81" i="1"/>
  <c r="O82" i="1"/>
  <c r="O83" i="1"/>
  <c r="T83" i="1"/>
  <c r="O84" i="1"/>
  <c r="O85" i="1"/>
  <c r="O86" i="1"/>
  <c r="O87" i="1"/>
  <c r="T87" i="1"/>
  <c r="O88" i="1"/>
  <c r="O89" i="1"/>
  <c r="O90" i="1"/>
  <c r="O91" i="1"/>
  <c r="T91" i="1"/>
  <c r="O92" i="1"/>
  <c r="O93" i="1"/>
  <c r="O94" i="1"/>
  <c r="O95" i="1"/>
  <c r="T95" i="1"/>
  <c r="O96" i="1"/>
  <c r="O97" i="1"/>
  <c r="O98" i="1"/>
  <c r="O99" i="1"/>
  <c r="T99" i="1"/>
  <c r="O100" i="1"/>
  <c r="O101" i="1"/>
  <c r="O102" i="1"/>
  <c r="O103" i="1"/>
  <c r="T103" i="1"/>
  <c r="O104" i="1"/>
  <c r="O105" i="1"/>
  <c r="O106" i="1"/>
  <c r="O107" i="1"/>
  <c r="T107" i="1"/>
  <c r="O108" i="1"/>
  <c r="O109" i="1"/>
  <c r="O110" i="1"/>
  <c r="O111" i="1"/>
  <c r="T111" i="1"/>
  <c r="O112" i="1"/>
  <c r="O113" i="1"/>
  <c r="O114" i="1"/>
  <c r="O115" i="1"/>
  <c r="T115" i="1"/>
  <c r="O116" i="1"/>
  <c r="O117" i="1"/>
  <c r="O118" i="1"/>
  <c r="O119" i="1"/>
  <c r="T119" i="1"/>
  <c r="O120" i="1"/>
  <c r="O121" i="1"/>
  <c r="O122" i="1"/>
  <c r="O123" i="1"/>
  <c r="T123" i="1"/>
  <c r="O124" i="1"/>
  <c r="O125" i="1"/>
  <c r="O126" i="1"/>
  <c r="O127" i="1"/>
  <c r="T127" i="1"/>
  <c r="O128" i="1"/>
  <c r="O129" i="1"/>
  <c r="O130" i="1"/>
  <c r="O131" i="1"/>
  <c r="T131" i="1"/>
  <c r="O132" i="1"/>
  <c r="O133" i="1"/>
  <c r="O134" i="1"/>
  <c r="O135" i="1"/>
  <c r="T135" i="1"/>
  <c r="O136" i="1"/>
  <c r="O137" i="1"/>
  <c r="O138" i="1"/>
  <c r="O139" i="1"/>
  <c r="T139" i="1"/>
  <c r="O140" i="1"/>
  <c r="O141" i="1"/>
  <c r="O142" i="1"/>
  <c r="O143" i="1"/>
  <c r="T143" i="1"/>
  <c r="O144" i="1"/>
  <c r="O145" i="1"/>
  <c r="O146" i="1"/>
  <c r="O147" i="1"/>
  <c r="T147" i="1"/>
  <c r="O148" i="1"/>
  <c r="O149" i="1"/>
  <c r="O150" i="1"/>
  <c r="O151" i="1"/>
  <c r="T151" i="1"/>
  <c r="O152" i="1"/>
  <c r="O153" i="1"/>
  <c r="O154" i="1"/>
  <c r="O155" i="1"/>
  <c r="T155" i="1"/>
  <c r="O156" i="1"/>
  <c r="O157" i="1"/>
  <c r="O158" i="1"/>
  <c r="O159" i="1"/>
  <c r="T159" i="1"/>
  <c r="O160" i="1"/>
  <c r="O161" i="1"/>
  <c r="O162" i="1"/>
  <c r="O163" i="1"/>
  <c r="T163" i="1"/>
  <c r="O164" i="1"/>
  <c r="O165" i="1"/>
  <c r="T165" i="1"/>
  <c r="O166" i="1"/>
  <c r="O167" i="1"/>
  <c r="T167" i="1"/>
  <c r="O168" i="1"/>
  <c r="T168" i="1"/>
  <c r="O169" i="1"/>
  <c r="T169" i="1"/>
  <c r="O170" i="1"/>
  <c r="T170" i="1"/>
  <c r="O171" i="1"/>
  <c r="T171" i="1"/>
  <c r="O172" i="1"/>
  <c r="T172" i="1"/>
  <c r="O173" i="1"/>
  <c r="T173" i="1"/>
  <c r="O174" i="1"/>
  <c r="T174" i="1"/>
  <c r="O175" i="1"/>
  <c r="T175" i="1"/>
  <c r="O176" i="1"/>
  <c r="T176" i="1"/>
  <c r="O177" i="1"/>
  <c r="T177" i="1"/>
  <c r="O178" i="1"/>
  <c r="T178" i="1"/>
  <c r="O179" i="1"/>
  <c r="T179" i="1"/>
  <c r="O180" i="1"/>
  <c r="T180" i="1"/>
  <c r="O181" i="1"/>
  <c r="T181" i="1"/>
  <c r="O182" i="1"/>
  <c r="T182" i="1"/>
  <c r="O183" i="1"/>
  <c r="T183" i="1"/>
  <c r="O184" i="1"/>
  <c r="T184" i="1"/>
  <c r="O185" i="1"/>
  <c r="T185" i="1"/>
  <c r="O186" i="1"/>
  <c r="T186" i="1"/>
  <c r="O187" i="1"/>
  <c r="T187" i="1"/>
  <c r="O188" i="1"/>
  <c r="O189" i="1"/>
  <c r="T189" i="1"/>
  <c r="O190" i="1"/>
  <c r="T190" i="1"/>
  <c r="O191" i="1"/>
  <c r="T191" i="1"/>
  <c r="O192" i="1"/>
  <c r="T192" i="1"/>
  <c r="O193" i="1"/>
  <c r="T193" i="1"/>
  <c r="O194" i="1"/>
  <c r="T194" i="1"/>
  <c r="O195" i="1"/>
  <c r="T195" i="1"/>
  <c r="O196" i="1"/>
  <c r="T196" i="1"/>
  <c r="O197" i="1"/>
  <c r="T197" i="1"/>
  <c r="O198" i="1"/>
  <c r="T198" i="1"/>
  <c r="O199" i="1"/>
  <c r="T199" i="1"/>
  <c r="O200" i="1"/>
  <c r="T200" i="1"/>
  <c r="O201" i="1"/>
  <c r="T201" i="1"/>
  <c r="O202" i="1"/>
  <c r="T202" i="1"/>
  <c r="O203" i="1"/>
  <c r="T203" i="1"/>
  <c r="O204" i="1"/>
  <c r="O205" i="1"/>
  <c r="T205" i="1"/>
  <c r="O206" i="1"/>
  <c r="T206" i="1"/>
  <c r="O207" i="1"/>
  <c r="T207" i="1"/>
  <c r="O208" i="1"/>
  <c r="T208" i="1"/>
  <c r="O209" i="1"/>
  <c r="T209" i="1"/>
  <c r="O210" i="1"/>
  <c r="T210" i="1"/>
  <c r="O211" i="1"/>
  <c r="T211" i="1"/>
  <c r="O212" i="1"/>
  <c r="T212" i="1"/>
  <c r="O213" i="1"/>
  <c r="T213" i="1"/>
  <c r="O214" i="1"/>
  <c r="T214" i="1"/>
  <c r="O215" i="1"/>
  <c r="T215" i="1"/>
  <c r="O216" i="1"/>
  <c r="T216" i="1"/>
  <c r="O217" i="1"/>
  <c r="T217" i="1"/>
  <c r="O218" i="1"/>
  <c r="T218" i="1"/>
  <c r="O219" i="1"/>
  <c r="T219" i="1"/>
  <c r="O220" i="1"/>
  <c r="T220" i="1"/>
  <c r="O221" i="1"/>
  <c r="T221" i="1"/>
  <c r="O222" i="1"/>
  <c r="T222" i="1"/>
  <c r="O223" i="1"/>
  <c r="T223" i="1"/>
  <c r="O224" i="1"/>
  <c r="T224" i="1"/>
  <c r="O225" i="1"/>
  <c r="T225" i="1"/>
  <c r="O226" i="1"/>
  <c r="T226" i="1"/>
  <c r="O227" i="1"/>
  <c r="T227" i="1"/>
  <c r="O228" i="1"/>
  <c r="T228" i="1"/>
  <c r="O229" i="1"/>
  <c r="T229" i="1"/>
  <c r="O230" i="1"/>
  <c r="T230" i="1"/>
  <c r="O231" i="1"/>
  <c r="T231" i="1"/>
  <c r="O232" i="1"/>
  <c r="T232" i="1"/>
  <c r="O233" i="1"/>
  <c r="T233" i="1"/>
  <c r="O234" i="1"/>
  <c r="T234" i="1"/>
  <c r="O235" i="1"/>
  <c r="T235" i="1"/>
  <c r="O236" i="1"/>
  <c r="T236" i="1"/>
  <c r="O237" i="1"/>
  <c r="T237" i="1"/>
  <c r="O238" i="1"/>
  <c r="T238" i="1"/>
  <c r="O239" i="1"/>
  <c r="T239" i="1"/>
  <c r="O240" i="1"/>
  <c r="T240" i="1"/>
  <c r="O241" i="1"/>
  <c r="T241" i="1"/>
  <c r="O242" i="1"/>
  <c r="T242" i="1"/>
  <c r="O243" i="1"/>
  <c r="T243" i="1"/>
  <c r="O244" i="1"/>
  <c r="T244" i="1"/>
  <c r="O245" i="1"/>
  <c r="T245" i="1"/>
  <c r="O246" i="1"/>
  <c r="T246" i="1"/>
  <c r="O247" i="1"/>
  <c r="T247" i="1"/>
  <c r="O248" i="1"/>
  <c r="T248" i="1"/>
  <c r="O249" i="1"/>
  <c r="T249" i="1"/>
  <c r="O250" i="1"/>
  <c r="T250" i="1"/>
  <c r="O251" i="1"/>
  <c r="T251" i="1"/>
  <c r="O252" i="1"/>
  <c r="O253" i="1"/>
  <c r="T253" i="1"/>
  <c r="O254" i="1"/>
  <c r="T254" i="1"/>
  <c r="O255" i="1"/>
  <c r="T255" i="1"/>
  <c r="O256" i="1"/>
  <c r="T256" i="1"/>
  <c r="O257" i="1"/>
  <c r="T257" i="1"/>
  <c r="O258" i="1"/>
  <c r="T258" i="1"/>
  <c r="O259" i="1"/>
  <c r="T259" i="1"/>
  <c r="O260" i="1"/>
  <c r="T260" i="1"/>
  <c r="O261" i="1"/>
  <c r="T261" i="1"/>
  <c r="O262" i="1"/>
  <c r="T262" i="1"/>
  <c r="O263" i="1"/>
  <c r="T263" i="1"/>
  <c r="O264" i="1"/>
  <c r="T264" i="1"/>
  <c r="O265" i="1"/>
  <c r="T265" i="1"/>
  <c r="O266" i="1"/>
  <c r="T266" i="1"/>
  <c r="O267" i="1"/>
  <c r="T267" i="1"/>
  <c r="O268" i="1"/>
  <c r="O269" i="1"/>
  <c r="T269" i="1"/>
  <c r="O270" i="1"/>
  <c r="T270" i="1"/>
  <c r="O271" i="1"/>
  <c r="T271" i="1"/>
  <c r="O272" i="1"/>
  <c r="T272" i="1"/>
  <c r="O273" i="1"/>
  <c r="T273" i="1"/>
  <c r="O274" i="1"/>
  <c r="T274" i="1"/>
  <c r="O275" i="1"/>
  <c r="T275" i="1"/>
  <c r="O276" i="1"/>
  <c r="T276" i="1"/>
  <c r="O277" i="1"/>
  <c r="T277" i="1"/>
  <c r="O278" i="1"/>
  <c r="T278" i="1"/>
  <c r="O279" i="1"/>
  <c r="T279" i="1"/>
  <c r="O280" i="1"/>
  <c r="T280" i="1"/>
  <c r="O281" i="1"/>
  <c r="T281" i="1"/>
  <c r="O282" i="1"/>
  <c r="T282" i="1"/>
  <c r="O283" i="1"/>
  <c r="T283" i="1"/>
  <c r="O284" i="1"/>
  <c r="T284" i="1"/>
  <c r="O285" i="1"/>
  <c r="T285" i="1"/>
  <c r="O286" i="1"/>
  <c r="T286" i="1"/>
  <c r="O287" i="1"/>
  <c r="T287" i="1"/>
  <c r="O288" i="1"/>
  <c r="T288" i="1"/>
  <c r="O289" i="1"/>
  <c r="T289" i="1"/>
  <c r="O290" i="1"/>
  <c r="T290" i="1"/>
  <c r="O291" i="1"/>
  <c r="T291" i="1"/>
  <c r="O292" i="1"/>
  <c r="T292" i="1"/>
  <c r="O293" i="1"/>
  <c r="T293" i="1"/>
  <c r="O294" i="1"/>
  <c r="T294" i="1"/>
  <c r="O295" i="1"/>
  <c r="T295" i="1"/>
  <c r="O296" i="1"/>
  <c r="T296" i="1"/>
  <c r="O297" i="1"/>
  <c r="T297" i="1"/>
  <c r="O298" i="1"/>
  <c r="T298" i="1"/>
  <c r="O299" i="1"/>
  <c r="T299" i="1"/>
  <c r="O300" i="1"/>
  <c r="T300" i="1"/>
  <c r="O301" i="1"/>
  <c r="T301" i="1"/>
  <c r="O302" i="1"/>
  <c r="T302" i="1"/>
  <c r="O303" i="1"/>
  <c r="T303" i="1"/>
  <c r="O304" i="1"/>
  <c r="T304" i="1"/>
  <c r="O305" i="1"/>
  <c r="T305" i="1"/>
  <c r="O306" i="1"/>
  <c r="T306" i="1"/>
  <c r="O307" i="1"/>
  <c r="T307" i="1"/>
  <c r="O308" i="1"/>
  <c r="T308" i="1"/>
  <c r="O309" i="1"/>
  <c r="T309" i="1"/>
  <c r="O310" i="1"/>
  <c r="T310" i="1"/>
  <c r="O311" i="1"/>
  <c r="T311" i="1"/>
  <c r="O312" i="1"/>
  <c r="T312" i="1"/>
  <c r="O313" i="1"/>
  <c r="T313" i="1"/>
  <c r="O314" i="1"/>
  <c r="T314" i="1"/>
  <c r="O315" i="1"/>
  <c r="T315" i="1"/>
  <c r="O316" i="1"/>
  <c r="O317" i="1"/>
  <c r="T317" i="1"/>
  <c r="O318" i="1"/>
  <c r="T318" i="1"/>
  <c r="O319" i="1"/>
  <c r="T319" i="1"/>
  <c r="O320" i="1"/>
  <c r="T320" i="1"/>
  <c r="O321" i="1"/>
  <c r="T321" i="1"/>
  <c r="O322" i="1"/>
  <c r="T322" i="1"/>
  <c r="O323" i="1"/>
  <c r="T323" i="1"/>
  <c r="O324" i="1"/>
  <c r="T324" i="1"/>
  <c r="O325" i="1"/>
  <c r="T325" i="1"/>
  <c r="O326" i="1"/>
  <c r="T326" i="1"/>
  <c r="O327" i="1"/>
  <c r="T327" i="1"/>
  <c r="O328" i="1"/>
  <c r="T328" i="1"/>
  <c r="O329" i="1"/>
  <c r="T329" i="1"/>
  <c r="O330" i="1"/>
  <c r="T330" i="1"/>
  <c r="O331" i="1"/>
  <c r="T331" i="1"/>
  <c r="O332" i="1"/>
  <c r="O333" i="1"/>
  <c r="T333" i="1"/>
  <c r="O334" i="1"/>
  <c r="T334" i="1"/>
  <c r="O335" i="1"/>
  <c r="T335" i="1"/>
  <c r="O336" i="1"/>
  <c r="T336" i="1"/>
  <c r="O337" i="1"/>
  <c r="T337" i="1"/>
  <c r="O338" i="1"/>
  <c r="T338" i="1"/>
  <c r="O339" i="1"/>
  <c r="T339" i="1"/>
  <c r="O340" i="1"/>
  <c r="T340" i="1"/>
  <c r="O341" i="1"/>
  <c r="T341" i="1"/>
  <c r="O342" i="1"/>
  <c r="T342" i="1"/>
  <c r="I5" i="1"/>
  <c r="H5" i="1"/>
  <c r="F5" i="1"/>
  <c r="B5" i="1"/>
  <c r="D5" i="1"/>
  <c r="E59" i="1"/>
  <c r="E7" i="1"/>
  <c r="E23" i="1"/>
  <c r="E35" i="1"/>
  <c r="E43" i="1"/>
  <c r="E51" i="1"/>
  <c r="D57" i="1"/>
  <c r="E63" i="1"/>
  <c r="E71" i="1"/>
  <c r="E79" i="1"/>
  <c r="E87" i="1"/>
  <c r="E95" i="1"/>
  <c r="E103" i="1"/>
  <c r="E111" i="1"/>
  <c r="E119" i="1"/>
  <c r="E127" i="1"/>
  <c r="E135" i="1"/>
  <c r="E143" i="1"/>
  <c r="E151" i="1"/>
  <c r="E159" i="1"/>
  <c r="E167" i="1"/>
  <c r="E175" i="1"/>
  <c r="E183" i="1"/>
  <c r="E191" i="1"/>
  <c r="E199" i="1"/>
  <c r="E207" i="1"/>
  <c r="E215" i="1"/>
  <c r="E223" i="1"/>
  <c r="E231" i="1"/>
  <c r="E239" i="1"/>
  <c r="E247" i="1"/>
  <c r="E255" i="1"/>
  <c r="E263" i="1"/>
  <c r="E271" i="1"/>
  <c r="E279" i="1"/>
  <c r="E283" i="1"/>
  <c r="E285" i="1"/>
  <c r="E295" i="1"/>
  <c r="E299" i="1"/>
  <c r="E301" i="1"/>
  <c r="E311" i="1"/>
  <c r="E315" i="1"/>
  <c r="E317" i="1"/>
  <c r="E327" i="1"/>
  <c r="E331" i="1"/>
  <c r="E333" i="1"/>
  <c r="E5" i="1"/>
  <c r="D6" i="1"/>
  <c r="D7" i="1"/>
  <c r="R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E32" i="1"/>
  <c r="D33" i="1"/>
  <c r="D34" i="1"/>
  <c r="D35" i="1"/>
  <c r="D36" i="1"/>
  <c r="D37" i="1"/>
  <c r="D38" i="1"/>
  <c r="D39" i="1"/>
  <c r="D40" i="1"/>
  <c r="D41" i="1"/>
  <c r="E41" i="1"/>
  <c r="D42" i="1"/>
  <c r="D43" i="1"/>
  <c r="D44" i="1"/>
  <c r="D45" i="1"/>
  <c r="D46" i="1"/>
  <c r="D47" i="1"/>
  <c r="D48" i="1"/>
  <c r="E48" i="1"/>
  <c r="D49" i="1"/>
  <c r="D50" i="1"/>
  <c r="D51" i="1"/>
  <c r="D52" i="1"/>
  <c r="D53" i="1"/>
  <c r="D54" i="1"/>
  <c r="D55" i="1"/>
  <c r="R55" i="1"/>
  <c r="D56" i="1"/>
  <c r="E56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E73" i="1"/>
  <c r="D74" i="1"/>
  <c r="D75" i="1"/>
  <c r="D76" i="1"/>
  <c r="D77" i="1"/>
  <c r="D78" i="1"/>
  <c r="D79" i="1"/>
  <c r="D80" i="1"/>
  <c r="D81" i="1"/>
  <c r="D82" i="1"/>
  <c r="D83" i="1"/>
  <c r="E83" i="1"/>
  <c r="D84" i="1"/>
  <c r="D85" i="1"/>
  <c r="D86" i="1"/>
  <c r="D87" i="1"/>
  <c r="D88" i="1"/>
  <c r="D89" i="1"/>
  <c r="E89" i="1"/>
  <c r="D90" i="1"/>
  <c r="D91" i="1"/>
  <c r="E91" i="1"/>
  <c r="D92" i="1"/>
  <c r="D93" i="1"/>
  <c r="D94" i="1"/>
  <c r="D95" i="1"/>
  <c r="D96" i="1"/>
  <c r="D97" i="1"/>
  <c r="D98" i="1"/>
  <c r="D99" i="1"/>
  <c r="E99" i="1"/>
  <c r="D100" i="1"/>
  <c r="D101" i="1"/>
  <c r="D102" i="1"/>
  <c r="D103" i="1"/>
  <c r="D104" i="1"/>
  <c r="D105" i="1"/>
  <c r="E105" i="1"/>
  <c r="D106" i="1"/>
  <c r="D107" i="1"/>
  <c r="E107" i="1"/>
  <c r="D108" i="1"/>
  <c r="D109" i="1"/>
  <c r="D110" i="1"/>
  <c r="D111" i="1"/>
  <c r="D112" i="1"/>
  <c r="D113" i="1"/>
  <c r="D114" i="1"/>
  <c r="D115" i="1"/>
  <c r="E115" i="1"/>
  <c r="D116" i="1"/>
  <c r="D117" i="1"/>
  <c r="D118" i="1"/>
  <c r="D119" i="1"/>
  <c r="R119" i="1"/>
  <c r="D120" i="1"/>
  <c r="D121" i="1"/>
  <c r="E121" i="1"/>
  <c r="D122" i="1"/>
  <c r="D123" i="1"/>
  <c r="E123" i="1"/>
  <c r="D124" i="1"/>
  <c r="D125" i="1"/>
  <c r="D126" i="1"/>
  <c r="D127" i="1"/>
  <c r="D128" i="1"/>
  <c r="D129" i="1"/>
  <c r="D130" i="1"/>
  <c r="D131" i="1"/>
  <c r="E131" i="1"/>
  <c r="D132" i="1"/>
  <c r="D133" i="1"/>
  <c r="D134" i="1"/>
  <c r="D135" i="1"/>
  <c r="R135" i="1"/>
  <c r="D136" i="1"/>
  <c r="D137" i="1"/>
  <c r="E137" i="1"/>
  <c r="D138" i="1"/>
  <c r="D139" i="1"/>
  <c r="E139" i="1"/>
  <c r="D140" i="1"/>
  <c r="D141" i="1"/>
  <c r="D142" i="1"/>
  <c r="E142" i="1"/>
  <c r="D143" i="1"/>
  <c r="D144" i="1"/>
  <c r="D145" i="1"/>
  <c r="D146" i="1"/>
  <c r="D147" i="1"/>
  <c r="E147" i="1"/>
  <c r="D148" i="1"/>
  <c r="D149" i="1"/>
  <c r="D150" i="1"/>
  <c r="D151" i="1"/>
  <c r="D152" i="1"/>
  <c r="D153" i="1"/>
  <c r="E153" i="1"/>
  <c r="D154" i="1"/>
  <c r="D155" i="1"/>
  <c r="E155" i="1"/>
  <c r="D156" i="1"/>
  <c r="D157" i="1"/>
  <c r="D158" i="1"/>
  <c r="E158" i="1"/>
  <c r="D159" i="1"/>
  <c r="D160" i="1"/>
  <c r="D161" i="1"/>
  <c r="D162" i="1"/>
  <c r="D163" i="1"/>
  <c r="E163" i="1"/>
  <c r="D164" i="1"/>
  <c r="D165" i="1"/>
  <c r="D166" i="1"/>
  <c r="D167" i="1"/>
  <c r="D168" i="1"/>
  <c r="D169" i="1"/>
  <c r="E169" i="1"/>
  <c r="D170" i="1"/>
  <c r="D171" i="1"/>
  <c r="E171" i="1"/>
  <c r="D172" i="1"/>
  <c r="D173" i="1"/>
  <c r="D174" i="1"/>
  <c r="E174" i="1"/>
  <c r="D175" i="1"/>
  <c r="D176" i="1"/>
  <c r="D177" i="1"/>
  <c r="D178" i="1"/>
  <c r="D179" i="1"/>
  <c r="E179" i="1"/>
  <c r="D180" i="1"/>
  <c r="D181" i="1"/>
  <c r="D182" i="1"/>
  <c r="R182" i="1"/>
  <c r="D183" i="1"/>
  <c r="D184" i="1"/>
  <c r="D185" i="1"/>
  <c r="E185" i="1"/>
  <c r="D186" i="1"/>
  <c r="D187" i="1"/>
  <c r="E187" i="1"/>
  <c r="D188" i="1"/>
  <c r="D189" i="1"/>
  <c r="D190" i="1"/>
  <c r="E190" i="1"/>
  <c r="D191" i="1"/>
  <c r="D192" i="1"/>
  <c r="D193" i="1"/>
  <c r="D194" i="1"/>
  <c r="D195" i="1"/>
  <c r="E195" i="1"/>
  <c r="D196" i="1"/>
  <c r="D197" i="1"/>
  <c r="D198" i="1"/>
  <c r="R198" i="1"/>
  <c r="D199" i="1"/>
  <c r="D200" i="1"/>
  <c r="D201" i="1"/>
  <c r="E201" i="1"/>
  <c r="D202" i="1"/>
  <c r="D203" i="1"/>
  <c r="E203" i="1"/>
  <c r="D204" i="1"/>
  <c r="D205" i="1"/>
  <c r="D206" i="1"/>
  <c r="D207" i="1"/>
  <c r="D208" i="1"/>
  <c r="D209" i="1"/>
  <c r="D210" i="1"/>
  <c r="D211" i="1"/>
  <c r="E211" i="1"/>
  <c r="D212" i="1"/>
  <c r="D213" i="1"/>
  <c r="D214" i="1"/>
  <c r="R214" i="1"/>
  <c r="D215" i="1"/>
  <c r="D216" i="1"/>
  <c r="D217" i="1"/>
  <c r="E217" i="1"/>
  <c r="D218" i="1"/>
  <c r="D219" i="1"/>
  <c r="E219" i="1"/>
  <c r="D220" i="1"/>
  <c r="D221" i="1"/>
  <c r="D222" i="1"/>
  <c r="E222" i="1"/>
  <c r="D223" i="1"/>
  <c r="D224" i="1"/>
  <c r="D225" i="1"/>
  <c r="D226" i="1"/>
  <c r="D227" i="1"/>
  <c r="E227" i="1"/>
  <c r="D228" i="1"/>
  <c r="D229" i="1"/>
  <c r="D230" i="1"/>
  <c r="R230" i="1"/>
  <c r="D231" i="1"/>
  <c r="D232" i="1"/>
  <c r="D233" i="1"/>
  <c r="E233" i="1"/>
  <c r="D234" i="1"/>
  <c r="D235" i="1"/>
  <c r="E235" i="1"/>
  <c r="D236" i="1"/>
  <c r="D237" i="1"/>
  <c r="D238" i="1"/>
  <c r="E238" i="1"/>
  <c r="D239" i="1"/>
  <c r="D240" i="1"/>
  <c r="D241" i="1"/>
  <c r="D242" i="1"/>
  <c r="D243" i="1"/>
  <c r="E243" i="1"/>
  <c r="D244" i="1"/>
  <c r="D245" i="1"/>
  <c r="D246" i="1"/>
  <c r="R246" i="1"/>
  <c r="D247" i="1"/>
  <c r="D248" i="1"/>
  <c r="D249" i="1"/>
  <c r="E249" i="1"/>
  <c r="D250" i="1"/>
  <c r="D251" i="1"/>
  <c r="E251" i="1"/>
  <c r="D252" i="1"/>
  <c r="D253" i="1"/>
  <c r="D254" i="1"/>
  <c r="D255" i="1"/>
  <c r="D256" i="1"/>
  <c r="D257" i="1"/>
  <c r="D258" i="1"/>
  <c r="D259" i="1"/>
  <c r="E259" i="1"/>
  <c r="D260" i="1"/>
  <c r="D261" i="1"/>
  <c r="D262" i="1"/>
  <c r="R262" i="1"/>
  <c r="D263" i="1"/>
  <c r="D264" i="1"/>
  <c r="D265" i="1"/>
  <c r="E265" i="1"/>
  <c r="D266" i="1"/>
  <c r="D267" i="1"/>
  <c r="E267" i="1"/>
  <c r="D268" i="1"/>
  <c r="D269" i="1"/>
  <c r="D270" i="1"/>
  <c r="D271" i="1"/>
  <c r="D272" i="1"/>
  <c r="D273" i="1"/>
  <c r="D274" i="1"/>
  <c r="D275" i="1"/>
  <c r="E275" i="1"/>
  <c r="D276" i="1"/>
  <c r="D277" i="1"/>
  <c r="D278" i="1"/>
  <c r="R278" i="1"/>
  <c r="D279" i="1"/>
  <c r="D280" i="1"/>
  <c r="D281" i="1"/>
  <c r="E281" i="1"/>
  <c r="D282" i="1"/>
  <c r="E282" i="1"/>
  <c r="D283" i="1"/>
  <c r="D284" i="1"/>
  <c r="D285" i="1"/>
  <c r="D286" i="1"/>
  <c r="D287" i="1"/>
  <c r="E287" i="1"/>
  <c r="D288" i="1"/>
  <c r="D289" i="1"/>
  <c r="D290" i="1"/>
  <c r="D291" i="1"/>
  <c r="D292" i="1"/>
  <c r="D293" i="1"/>
  <c r="D294" i="1"/>
  <c r="R294" i="1"/>
  <c r="D295" i="1"/>
  <c r="D296" i="1"/>
  <c r="D297" i="1"/>
  <c r="E297" i="1"/>
  <c r="D298" i="1"/>
  <c r="D299" i="1"/>
  <c r="D300" i="1"/>
  <c r="D301" i="1"/>
  <c r="D302" i="1"/>
  <c r="D303" i="1"/>
  <c r="E303" i="1"/>
  <c r="D304" i="1"/>
  <c r="D305" i="1"/>
  <c r="D306" i="1"/>
  <c r="E306" i="1"/>
  <c r="D307" i="1"/>
  <c r="D308" i="1"/>
  <c r="D309" i="1"/>
  <c r="E309" i="1"/>
  <c r="D310" i="1"/>
  <c r="R310" i="1"/>
  <c r="D311" i="1"/>
  <c r="D312" i="1"/>
  <c r="D313" i="1"/>
  <c r="E313" i="1"/>
  <c r="D314" i="1"/>
  <c r="E314" i="1"/>
  <c r="D315" i="1"/>
  <c r="D316" i="1"/>
  <c r="D317" i="1"/>
  <c r="D318" i="1"/>
  <c r="D319" i="1"/>
  <c r="E319" i="1"/>
  <c r="D320" i="1"/>
  <c r="D321" i="1"/>
  <c r="D322" i="1"/>
  <c r="D323" i="1"/>
  <c r="D324" i="1"/>
  <c r="D325" i="1"/>
  <c r="E325" i="1"/>
  <c r="D326" i="1"/>
  <c r="R326" i="1"/>
  <c r="D327" i="1"/>
  <c r="D328" i="1"/>
  <c r="D329" i="1"/>
  <c r="D330" i="1"/>
  <c r="D331" i="1"/>
  <c r="D332" i="1"/>
  <c r="D333" i="1"/>
  <c r="D334" i="1"/>
  <c r="D335" i="1"/>
  <c r="E335" i="1"/>
  <c r="D336" i="1"/>
  <c r="D337" i="1"/>
  <c r="D338" i="1"/>
  <c r="D339" i="1"/>
  <c r="D340" i="1"/>
  <c r="D341" i="1"/>
  <c r="D342" i="1"/>
  <c r="R342" i="1"/>
  <c r="C5" i="1"/>
  <c r="L5" i="1"/>
  <c r="R330" i="1"/>
  <c r="R290" i="1"/>
  <c r="R226" i="1"/>
  <c r="R202" i="1"/>
  <c r="R194" i="1"/>
  <c r="R154" i="1"/>
  <c r="R118" i="1"/>
  <c r="R94" i="1"/>
  <c r="E53" i="1"/>
  <c r="E33" i="1"/>
  <c r="R25" i="1"/>
  <c r="E25" i="1"/>
  <c r="E13" i="1"/>
  <c r="E338" i="1"/>
  <c r="V326" i="1"/>
  <c r="V294" i="1"/>
  <c r="V262" i="1"/>
  <c r="V230" i="1"/>
  <c r="V198" i="1"/>
  <c r="R337" i="1"/>
  <c r="R321" i="1"/>
  <c r="R285" i="1"/>
  <c r="E277" i="1"/>
  <c r="E257" i="1"/>
  <c r="R241" i="1"/>
  <c r="E241" i="1"/>
  <c r="E237" i="1"/>
  <c r="E229" i="1"/>
  <c r="E221" i="1"/>
  <c r="E213" i="1"/>
  <c r="E181" i="1"/>
  <c r="R173" i="1"/>
  <c r="E173" i="1"/>
  <c r="R165" i="1"/>
  <c r="E165" i="1"/>
  <c r="E157" i="1"/>
  <c r="E149" i="1"/>
  <c r="R129" i="1"/>
  <c r="E129" i="1"/>
  <c r="E125" i="1"/>
  <c r="E117" i="1"/>
  <c r="E97" i="1"/>
  <c r="E93" i="1"/>
  <c r="E85" i="1"/>
  <c r="R81" i="1"/>
  <c r="E81" i="1"/>
  <c r="E77" i="1"/>
  <c r="E69" i="1"/>
  <c r="E61" i="1"/>
  <c r="R52" i="1"/>
  <c r="R28" i="1"/>
  <c r="E28" i="1"/>
  <c r="E16" i="1"/>
  <c r="E8" i="1"/>
  <c r="E326" i="1"/>
  <c r="E321" i="1"/>
  <c r="E270" i="1"/>
  <c r="E254" i="1"/>
  <c r="E206" i="1"/>
  <c r="E126" i="1"/>
  <c r="E110" i="1"/>
  <c r="E86" i="1"/>
  <c r="E70" i="1"/>
  <c r="E19" i="1"/>
  <c r="T162" i="1"/>
  <c r="Q162" i="1"/>
  <c r="V162" i="1"/>
  <c r="T154" i="1"/>
  <c r="Q154" i="1"/>
  <c r="V154" i="1"/>
  <c r="T146" i="1"/>
  <c r="Q146" i="1"/>
  <c r="V146" i="1"/>
  <c r="T138" i="1"/>
  <c r="Q138" i="1"/>
  <c r="V138" i="1"/>
  <c r="T130" i="1"/>
  <c r="Q130" i="1"/>
  <c r="V130" i="1"/>
  <c r="T122" i="1"/>
  <c r="Q122" i="1"/>
  <c r="V122" i="1"/>
  <c r="T114" i="1"/>
  <c r="Q114" i="1"/>
  <c r="V114" i="1"/>
  <c r="T106" i="1"/>
  <c r="Q106" i="1"/>
  <c r="V106" i="1"/>
  <c r="T102" i="1"/>
  <c r="Q102" i="1"/>
  <c r="V102" i="1"/>
  <c r="T94" i="1"/>
  <c r="Q94" i="1"/>
  <c r="V94" i="1"/>
  <c r="T86" i="1"/>
  <c r="Q86" i="1"/>
  <c r="V86" i="1"/>
  <c r="T74" i="1"/>
  <c r="Q74" i="1"/>
  <c r="V74" i="1"/>
  <c r="T66" i="1"/>
  <c r="Q66" i="1"/>
  <c r="V66" i="1"/>
  <c r="T58" i="1"/>
  <c r="Q58" i="1"/>
  <c r="V58" i="1"/>
  <c r="T54" i="1"/>
  <c r="Q54" i="1"/>
  <c r="V54" i="1"/>
  <c r="T46" i="1"/>
  <c r="Q46" i="1"/>
  <c r="V46" i="1"/>
  <c r="T38" i="1"/>
  <c r="Q38" i="1"/>
  <c r="V38" i="1"/>
  <c r="T30" i="1"/>
  <c r="Q30" i="1"/>
  <c r="V30" i="1"/>
  <c r="T22" i="1"/>
  <c r="Q22" i="1"/>
  <c r="V22" i="1"/>
  <c r="T14" i="1"/>
  <c r="Q14" i="1"/>
  <c r="T6" i="1"/>
  <c r="Q6" i="1"/>
  <c r="V6" i="1"/>
  <c r="Q338" i="1"/>
  <c r="V338" i="1"/>
  <c r="Q306" i="1"/>
  <c r="V306" i="1"/>
  <c r="Q290" i="1"/>
  <c r="V290" i="1"/>
  <c r="Q274" i="1"/>
  <c r="V274" i="1"/>
  <c r="Q258" i="1"/>
  <c r="V258" i="1"/>
  <c r="Q242" i="1"/>
  <c r="V242" i="1"/>
  <c r="Q226" i="1"/>
  <c r="V226" i="1"/>
  <c r="Q210" i="1"/>
  <c r="V210" i="1"/>
  <c r="Q194" i="1"/>
  <c r="V194" i="1"/>
  <c r="R169" i="1"/>
  <c r="E340" i="1"/>
  <c r="E336" i="1"/>
  <c r="E332" i="1"/>
  <c r="E328" i="1"/>
  <c r="E324" i="1"/>
  <c r="E320" i="1"/>
  <c r="E316" i="1"/>
  <c r="E312" i="1"/>
  <c r="R308" i="1"/>
  <c r="E308" i="1"/>
  <c r="E304" i="1"/>
  <c r="E300" i="1"/>
  <c r="E296" i="1"/>
  <c r="R292" i="1"/>
  <c r="E292" i="1"/>
  <c r="E288" i="1"/>
  <c r="E284" i="1"/>
  <c r="E280" i="1"/>
  <c r="R276" i="1"/>
  <c r="E276" i="1"/>
  <c r="E272" i="1"/>
  <c r="R268" i="1"/>
  <c r="E268" i="1"/>
  <c r="E264" i="1"/>
  <c r="R260" i="1"/>
  <c r="E260" i="1"/>
  <c r="E256" i="1"/>
  <c r="R252" i="1"/>
  <c r="E252" i="1"/>
  <c r="E248" i="1"/>
  <c r="E244" i="1"/>
  <c r="E240" i="1"/>
  <c r="R236" i="1"/>
  <c r="E236" i="1"/>
  <c r="E232" i="1"/>
  <c r="E228" i="1"/>
  <c r="E224" i="1"/>
  <c r="R220" i="1"/>
  <c r="E220" i="1"/>
  <c r="E216" i="1"/>
  <c r="E212" i="1"/>
  <c r="E208" i="1"/>
  <c r="E204" i="1"/>
  <c r="E200" i="1"/>
  <c r="E196" i="1"/>
  <c r="E192" i="1"/>
  <c r="E188" i="1"/>
  <c r="E184" i="1"/>
  <c r="R180" i="1"/>
  <c r="E180" i="1"/>
  <c r="E176" i="1"/>
  <c r="E172" i="1"/>
  <c r="E168" i="1"/>
  <c r="E164" i="1"/>
  <c r="E160" i="1"/>
  <c r="E156" i="1"/>
  <c r="E152" i="1"/>
  <c r="E148" i="1"/>
  <c r="E144" i="1"/>
  <c r="E140" i="1"/>
  <c r="E136" i="1"/>
  <c r="E132" i="1"/>
  <c r="E128" i="1"/>
  <c r="R124" i="1"/>
  <c r="E124" i="1"/>
  <c r="E120" i="1"/>
  <c r="R116" i="1"/>
  <c r="E116" i="1"/>
  <c r="E112" i="1"/>
  <c r="R108" i="1"/>
  <c r="E108" i="1"/>
  <c r="E104" i="1"/>
  <c r="R100" i="1"/>
  <c r="E100" i="1"/>
  <c r="E96" i="1"/>
  <c r="R92" i="1"/>
  <c r="E92" i="1"/>
  <c r="E88" i="1"/>
  <c r="R84" i="1"/>
  <c r="E84" i="1"/>
  <c r="E80" i="1"/>
  <c r="R76" i="1"/>
  <c r="E76" i="1"/>
  <c r="E72" i="1"/>
  <c r="R68" i="1"/>
  <c r="E68" i="1"/>
  <c r="E64" i="1"/>
  <c r="R60" i="1"/>
  <c r="E60" i="1"/>
  <c r="R47" i="1"/>
  <c r="R39" i="1"/>
  <c r="R31" i="1"/>
  <c r="R27" i="1"/>
  <c r="R23" i="1"/>
  <c r="R11" i="1"/>
  <c r="E341" i="1"/>
  <c r="E330" i="1"/>
  <c r="E298" i="1"/>
  <c r="E293" i="1"/>
  <c r="E75" i="1"/>
  <c r="E67" i="1"/>
  <c r="E55" i="1"/>
  <c r="E47" i="1"/>
  <c r="E39" i="1"/>
  <c r="E31" i="1"/>
  <c r="E15" i="1"/>
  <c r="O5" i="1"/>
  <c r="W5" i="1"/>
  <c r="Q334" i="1"/>
  <c r="V334" i="1"/>
  <c r="Q318" i="1"/>
  <c r="V318" i="1"/>
  <c r="Q302" i="1"/>
  <c r="V302" i="1"/>
  <c r="Q286" i="1"/>
  <c r="V286" i="1"/>
  <c r="Q270" i="1"/>
  <c r="V270" i="1"/>
  <c r="Q254" i="1"/>
  <c r="V254" i="1"/>
  <c r="Q238" i="1"/>
  <c r="V238" i="1"/>
  <c r="Q222" i="1"/>
  <c r="V222" i="1"/>
  <c r="Q206" i="1"/>
  <c r="V206" i="1"/>
  <c r="Q190" i="1"/>
  <c r="V190" i="1"/>
  <c r="Q174" i="1"/>
  <c r="V174" i="1"/>
  <c r="V135" i="1"/>
  <c r="V7" i="1"/>
  <c r="R281" i="1"/>
  <c r="R89" i="1"/>
  <c r="R314" i="1"/>
  <c r="R306" i="1"/>
  <c r="R286" i="1"/>
  <c r="R258" i="1"/>
  <c r="R238" i="1"/>
  <c r="R222" i="1"/>
  <c r="R186" i="1"/>
  <c r="R174" i="1"/>
  <c r="R166" i="1"/>
  <c r="R158" i="1"/>
  <c r="R134" i="1"/>
  <c r="R130" i="1"/>
  <c r="R122" i="1"/>
  <c r="R106" i="1"/>
  <c r="R98" i="1"/>
  <c r="R74" i="1"/>
  <c r="R66" i="1"/>
  <c r="R58" i="1"/>
  <c r="E49" i="1"/>
  <c r="E45" i="1"/>
  <c r="E37" i="1"/>
  <c r="R29" i="1"/>
  <c r="E29" i="1"/>
  <c r="E21" i="1"/>
  <c r="R17" i="1"/>
  <c r="E17" i="1"/>
  <c r="E9" i="1"/>
  <c r="E322" i="1"/>
  <c r="E290" i="1"/>
  <c r="V342" i="1"/>
  <c r="V310" i="1"/>
  <c r="V278" i="1"/>
  <c r="V246" i="1"/>
  <c r="V214" i="1"/>
  <c r="V182" i="1"/>
  <c r="R333" i="1"/>
  <c r="R301" i="1"/>
  <c r="E273" i="1"/>
  <c r="R269" i="1"/>
  <c r="E269" i="1"/>
  <c r="E261" i="1"/>
  <c r="R253" i="1"/>
  <c r="E253" i="1"/>
  <c r="E245" i="1"/>
  <c r="R225" i="1"/>
  <c r="E225" i="1"/>
  <c r="E209" i="1"/>
  <c r="R205" i="1"/>
  <c r="E205" i="1"/>
  <c r="E197" i="1"/>
  <c r="R193" i="1"/>
  <c r="E193" i="1"/>
  <c r="E189" i="1"/>
  <c r="R177" i="1"/>
  <c r="E177" i="1"/>
  <c r="E161" i="1"/>
  <c r="R145" i="1"/>
  <c r="E145" i="1"/>
  <c r="E141" i="1"/>
  <c r="E133" i="1"/>
  <c r="E113" i="1"/>
  <c r="E109" i="1"/>
  <c r="E101" i="1"/>
  <c r="R65" i="1"/>
  <c r="E65" i="1"/>
  <c r="R40" i="1"/>
  <c r="E24" i="1"/>
  <c r="R20" i="1"/>
  <c r="E20" i="1"/>
  <c r="E12" i="1"/>
  <c r="E342" i="1"/>
  <c r="E337" i="1"/>
  <c r="E310" i="1"/>
  <c r="E305" i="1"/>
  <c r="E294" i="1"/>
  <c r="E289" i="1"/>
  <c r="E278" i="1"/>
  <c r="E262" i="1"/>
  <c r="E246" i="1"/>
  <c r="E230" i="1"/>
  <c r="E214" i="1"/>
  <c r="E198" i="1"/>
  <c r="E182" i="1"/>
  <c r="E166" i="1"/>
  <c r="E150" i="1"/>
  <c r="E134" i="1"/>
  <c r="E118" i="1"/>
  <c r="E102" i="1"/>
  <c r="E94" i="1"/>
  <c r="E78" i="1"/>
  <c r="E62" i="1"/>
  <c r="E40" i="1"/>
  <c r="E57" i="1"/>
  <c r="T166" i="1"/>
  <c r="Q166" i="1"/>
  <c r="V166" i="1"/>
  <c r="T158" i="1"/>
  <c r="Q158" i="1"/>
  <c r="V158" i="1"/>
  <c r="T150" i="1"/>
  <c r="Q150" i="1"/>
  <c r="V150" i="1"/>
  <c r="T142" i="1"/>
  <c r="Q142" i="1"/>
  <c r="V142" i="1"/>
  <c r="T134" i="1"/>
  <c r="Q134" i="1"/>
  <c r="V134" i="1"/>
  <c r="T126" i="1"/>
  <c r="Q126" i="1"/>
  <c r="V126" i="1"/>
  <c r="T118" i="1"/>
  <c r="Q118" i="1"/>
  <c r="V118" i="1"/>
  <c r="T110" i="1"/>
  <c r="Q110" i="1"/>
  <c r="V110" i="1"/>
  <c r="T98" i="1"/>
  <c r="Q98" i="1"/>
  <c r="V98" i="1"/>
  <c r="T90" i="1"/>
  <c r="Q90" i="1"/>
  <c r="V90" i="1"/>
  <c r="Q82" i="1"/>
  <c r="V82" i="1"/>
  <c r="T82" i="1"/>
  <c r="T78" i="1"/>
  <c r="Q78" i="1"/>
  <c r="V78" i="1"/>
  <c r="T70" i="1"/>
  <c r="Q70" i="1"/>
  <c r="V70" i="1"/>
  <c r="T62" i="1"/>
  <c r="Q62" i="1"/>
  <c r="V62" i="1"/>
  <c r="T50" i="1"/>
  <c r="Q50" i="1"/>
  <c r="V50" i="1"/>
  <c r="T42" i="1"/>
  <c r="Q42" i="1"/>
  <c r="V42" i="1"/>
  <c r="T34" i="1"/>
  <c r="Q34" i="1"/>
  <c r="V34" i="1"/>
  <c r="T26" i="1"/>
  <c r="Q26" i="1"/>
  <c r="V26" i="1"/>
  <c r="T18" i="1"/>
  <c r="Q18" i="1"/>
  <c r="V18" i="1"/>
  <c r="T10" i="1"/>
  <c r="Q10" i="1"/>
  <c r="V10" i="1"/>
  <c r="Q322" i="1"/>
  <c r="V322" i="1"/>
  <c r="Q178" i="1"/>
  <c r="V178" i="1"/>
  <c r="R335" i="1"/>
  <c r="R331" i="1"/>
  <c r="R319" i="1"/>
  <c r="R315" i="1"/>
  <c r="R303" i="1"/>
  <c r="R299" i="1"/>
  <c r="R287" i="1"/>
  <c r="R283" i="1"/>
  <c r="R271" i="1"/>
  <c r="R267" i="1"/>
  <c r="R255" i="1"/>
  <c r="R251" i="1"/>
  <c r="R239" i="1"/>
  <c r="R235" i="1"/>
  <c r="R223" i="1"/>
  <c r="R219" i="1"/>
  <c r="R207" i="1"/>
  <c r="R203" i="1"/>
  <c r="R191" i="1"/>
  <c r="R187" i="1"/>
  <c r="R175" i="1"/>
  <c r="R171" i="1"/>
  <c r="R159" i="1"/>
  <c r="R155" i="1"/>
  <c r="R151" i="1"/>
  <c r="R139" i="1"/>
  <c r="R123" i="1"/>
  <c r="R111" i="1"/>
  <c r="R103" i="1"/>
  <c r="R95" i="1"/>
  <c r="R91" i="1"/>
  <c r="R87" i="1"/>
  <c r="E54" i="1"/>
  <c r="E50" i="1"/>
  <c r="E46" i="1"/>
  <c r="E42" i="1"/>
  <c r="E38" i="1"/>
  <c r="E34" i="1"/>
  <c r="R30" i="1"/>
  <c r="E26" i="1"/>
  <c r="R22" i="1"/>
  <c r="E18" i="1"/>
  <c r="E14" i="1"/>
  <c r="E10" i="1"/>
  <c r="R6" i="1"/>
  <c r="E339" i="1"/>
  <c r="E334" i="1"/>
  <c r="E329" i="1"/>
  <c r="E323" i="1"/>
  <c r="E318" i="1"/>
  <c r="E307" i="1"/>
  <c r="E302" i="1"/>
  <c r="E291" i="1"/>
  <c r="E286" i="1"/>
  <c r="E274" i="1"/>
  <c r="E266" i="1"/>
  <c r="E258" i="1"/>
  <c r="E250" i="1"/>
  <c r="E242" i="1"/>
  <c r="E234" i="1"/>
  <c r="E226" i="1"/>
  <c r="E218" i="1"/>
  <c r="E210" i="1"/>
  <c r="E202" i="1"/>
  <c r="E194" i="1"/>
  <c r="E186" i="1"/>
  <c r="E178" i="1"/>
  <c r="E170" i="1"/>
  <c r="E162" i="1"/>
  <c r="E154" i="1"/>
  <c r="E146" i="1"/>
  <c r="E138" i="1"/>
  <c r="E130" i="1"/>
  <c r="E122" i="1"/>
  <c r="E114" i="1"/>
  <c r="E106" i="1"/>
  <c r="E98" i="1"/>
  <c r="E90" i="1"/>
  <c r="E82" i="1"/>
  <c r="E74" i="1"/>
  <c r="E66" i="1"/>
  <c r="E58" i="1"/>
  <c r="E52" i="1"/>
  <c r="E44" i="1"/>
  <c r="E36" i="1"/>
  <c r="E27" i="1"/>
  <c r="E11" i="1"/>
  <c r="Q332" i="1"/>
  <c r="V332" i="1"/>
  <c r="Q316" i="1"/>
  <c r="V316" i="1"/>
  <c r="Q268" i="1"/>
  <c r="V268" i="1"/>
  <c r="Q252" i="1"/>
  <c r="V252" i="1"/>
  <c r="Q204" i="1"/>
  <c r="V204" i="1"/>
  <c r="Q188" i="1"/>
  <c r="V188" i="1"/>
  <c r="Q330" i="1"/>
  <c r="V330" i="1"/>
  <c r="Q314" i="1"/>
  <c r="V314" i="1"/>
  <c r="Q298" i="1"/>
  <c r="V298" i="1"/>
  <c r="Q282" i="1"/>
  <c r="V282" i="1"/>
  <c r="Q266" i="1"/>
  <c r="V266" i="1"/>
  <c r="Q250" i="1"/>
  <c r="V250" i="1"/>
  <c r="Q234" i="1"/>
  <c r="V234" i="1"/>
  <c r="Q218" i="1"/>
  <c r="V218" i="1"/>
  <c r="Q202" i="1"/>
  <c r="V202" i="1"/>
  <c r="Q186" i="1"/>
  <c r="V186" i="1"/>
  <c r="Q170" i="1"/>
  <c r="V170" i="1"/>
  <c r="V119" i="1"/>
  <c r="V55" i="1"/>
  <c r="R137" i="1"/>
  <c r="E30" i="1"/>
  <c r="E22" i="1"/>
  <c r="E6" i="1"/>
  <c r="T161" i="1"/>
  <c r="Q161" i="1"/>
  <c r="V161" i="1"/>
  <c r="T157" i="1"/>
  <c r="Q157" i="1"/>
  <c r="V157" i="1"/>
  <c r="T153" i="1"/>
  <c r="Q153" i="1"/>
  <c r="V153" i="1"/>
  <c r="T149" i="1"/>
  <c r="Q149" i="1"/>
  <c r="V149" i="1"/>
  <c r="Q145" i="1"/>
  <c r="V145" i="1"/>
  <c r="T145" i="1"/>
  <c r="T141" i="1"/>
  <c r="Q141" i="1"/>
  <c r="V141" i="1"/>
  <c r="T137" i="1"/>
  <c r="Q137" i="1"/>
  <c r="V137" i="1"/>
  <c r="T133" i="1"/>
  <c r="Q133" i="1"/>
  <c r="V133" i="1"/>
  <c r="T129" i="1"/>
  <c r="Q129" i="1"/>
  <c r="V129" i="1"/>
  <c r="T125" i="1"/>
  <c r="Q125" i="1"/>
  <c r="V125" i="1"/>
  <c r="T121" i="1"/>
  <c r="Q121" i="1"/>
  <c r="T117" i="1"/>
  <c r="Q117" i="1"/>
  <c r="V117" i="1"/>
  <c r="T113" i="1"/>
  <c r="Q113" i="1"/>
  <c r="V113" i="1"/>
  <c r="T109" i="1"/>
  <c r="Q109" i="1"/>
  <c r="V109" i="1"/>
  <c r="T105" i="1"/>
  <c r="Q105" i="1"/>
  <c r="V105" i="1"/>
  <c r="T101" i="1"/>
  <c r="Q101" i="1"/>
  <c r="V101" i="1"/>
  <c r="T97" i="1"/>
  <c r="Q97" i="1"/>
  <c r="V97" i="1"/>
  <c r="T93" i="1"/>
  <c r="Q93" i="1"/>
  <c r="V93" i="1"/>
  <c r="T89" i="1"/>
  <c r="Q89" i="1"/>
  <c r="V89" i="1"/>
  <c r="T85" i="1"/>
  <c r="Q85" i="1"/>
  <c r="V85" i="1"/>
  <c r="T81" i="1"/>
  <c r="Q81" i="1"/>
  <c r="V81" i="1"/>
  <c r="T77" i="1"/>
  <c r="Q77" i="1"/>
  <c r="V77" i="1"/>
  <c r="T73" i="1"/>
  <c r="Q73" i="1"/>
  <c r="V73" i="1"/>
  <c r="T69" i="1"/>
  <c r="Q69" i="1"/>
  <c r="V69" i="1"/>
  <c r="T65" i="1"/>
  <c r="Q65" i="1"/>
  <c r="V65" i="1"/>
  <c r="T61" i="1"/>
  <c r="Q61" i="1"/>
  <c r="V61" i="1"/>
  <c r="T57" i="1"/>
  <c r="Q57" i="1"/>
  <c r="T53" i="1"/>
  <c r="Q53" i="1"/>
  <c r="V53" i="1"/>
  <c r="T49" i="1"/>
  <c r="Q49" i="1"/>
  <c r="V49" i="1"/>
  <c r="T45" i="1"/>
  <c r="Q45" i="1"/>
  <c r="V45" i="1"/>
  <c r="T41" i="1"/>
  <c r="Q41" i="1"/>
  <c r="V41" i="1"/>
  <c r="T37" i="1"/>
  <c r="Q37" i="1"/>
  <c r="V37" i="1"/>
  <c r="T33" i="1"/>
  <c r="Q33" i="1"/>
  <c r="V33" i="1"/>
  <c r="Q29" i="1"/>
  <c r="V29" i="1"/>
  <c r="T29" i="1"/>
  <c r="T25" i="1"/>
  <c r="Q25" i="1"/>
  <c r="V25" i="1"/>
  <c r="T21" i="1"/>
  <c r="Q21" i="1"/>
  <c r="V21" i="1"/>
  <c r="T17" i="1"/>
  <c r="Q17" i="1"/>
  <c r="V17" i="1"/>
  <c r="T13" i="1"/>
  <c r="Q13" i="1"/>
  <c r="V13" i="1"/>
  <c r="T9" i="1"/>
  <c r="Q9" i="1"/>
  <c r="V9" i="1"/>
  <c r="U5" i="1"/>
  <c r="Q341" i="1"/>
  <c r="V341" i="1"/>
  <c r="Q337" i="1"/>
  <c r="V337" i="1"/>
  <c r="Q333" i="1"/>
  <c r="V333" i="1"/>
  <c r="Q329" i="1"/>
  <c r="V329" i="1"/>
  <c r="Q325" i="1"/>
  <c r="V325" i="1"/>
  <c r="Q321" i="1"/>
  <c r="V321" i="1"/>
  <c r="Q317" i="1"/>
  <c r="V317" i="1"/>
  <c r="Q313" i="1"/>
  <c r="Q309" i="1"/>
  <c r="V309" i="1"/>
  <c r="Q305" i="1"/>
  <c r="V305" i="1"/>
  <c r="Q301" i="1"/>
  <c r="V301" i="1"/>
  <c r="Q297" i="1"/>
  <c r="V297" i="1"/>
  <c r="Q293" i="1"/>
  <c r="V293" i="1"/>
  <c r="Q289" i="1"/>
  <c r="V289" i="1"/>
  <c r="Q285" i="1"/>
  <c r="V285" i="1"/>
  <c r="Q281" i="1"/>
  <c r="V281" i="1"/>
  <c r="Q277" i="1"/>
  <c r="V277" i="1"/>
  <c r="Q273" i="1"/>
  <c r="V273" i="1"/>
  <c r="Q269" i="1"/>
  <c r="V269" i="1"/>
  <c r="Q265" i="1"/>
  <c r="V265" i="1"/>
  <c r="Q261" i="1"/>
  <c r="V261" i="1"/>
  <c r="Q257" i="1"/>
  <c r="V257" i="1"/>
  <c r="Q253" i="1"/>
  <c r="V253" i="1"/>
  <c r="Q249" i="1"/>
  <c r="Q245" i="1"/>
  <c r="V245" i="1"/>
  <c r="Q241" i="1"/>
  <c r="V241" i="1"/>
  <c r="Q237" i="1"/>
  <c r="V237" i="1"/>
  <c r="Q233" i="1"/>
  <c r="V233" i="1"/>
  <c r="Q229" i="1"/>
  <c r="V229" i="1"/>
  <c r="Q225" i="1"/>
  <c r="V225" i="1"/>
  <c r="Q221" i="1"/>
  <c r="V221" i="1"/>
  <c r="Q217" i="1"/>
  <c r="V217" i="1"/>
  <c r="Q213" i="1"/>
  <c r="V213" i="1"/>
  <c r="Q209" i="1"/>
  <c r="V209" i="1"/>
  <c r="Q205" i="1"/>
  <c r="V205" i="1"/>
  <c r="Q201" i="1"/>
  <c r="V201" i="1"/>
  <c r="Q197" i="1"/>
  <c r="V197" i="1"/>
  <c r="Q193" i="1"/>
  <c r="V193" i="1"/>
  <c r="Q189" i="1"/>
  <c r="V189" i="1"/>
  <c r="Q185" i="1"/>
  <c r="Q181" i="1"/>
  <c r="V181" i="1"/>
  <c r="Q177" i="1"/>
  <c r="V177" i="1"/>
  <c r="Q173" i="1"/>
  <c r="V173" i="1"/>
  <c r="Q169" i="1"/>
  <c r="V169" i="1"/>
  <c r="Q163" i="1"/>
  <c r="V163" i="1"/>
  <c r="Q147" i="1"/>
  <c r="V147" i="1"/>
  <c r="Q131" i="1"/>
  <c r="V131" i="1"/>
  <c r="Q115" i="1"/>
  <c r="V115" i="1"/>
  <c r="Q99" i="1"/>
  <c r="V99" i="1"/>
  <c r="Q83" i="1"/>
  <c r="V83" i="1"/>
  <c r="Q67" i="1"/>
  <c r="V67" i="1"/>
  <c r="Q51" i="1"/>
  <c r="V51" i="1"/>
  <c r="Q35" i="1"/>
  <c r="V35" i="1"/>
  <c r="Q19" i="1"/>
  <c r="V19" i="1"/>
  <c r="T316" i="1"/>
  <c r="T252" i="1"/>
  <c r="T188" i="1"/>
  <c r="R71" i="1"/>
  <c r="R67" i="1"/>
  <c r="R50" i="1"/>
  <c r="R46" i="1"/>
  <c r="R34" i="1"/>
  <c r="R26" i="1"/>
  <c r="R18" i="1"/>
  <c r="T164" i="1"/>
  <c r="Q164" i="1"/>
  <c r="V164" i="1"/>
  <c r="T160" i="1"/>
  <c r="Q160" i="1"/>
  <c r="V160" i="1"/>
  <c r="T156" i="1"/>
  <c r="Q156" i="1"/>
  <c r="V156" i="1"/>
  <c r="Q152" i="1"/>
  <c r="V152" i="1"/>
  <c r="T148" i="1"/>
  <c r="Q148" i="1"/>
  <c r="V148" i="1"/>
  <c r="T144" i="1"/>
  <c r="Q144" i="1"/>
  <c r="V144" i="1"/>
  <c r="T140" i="1"/>
  <c r="Q140" i="1"/>
  <c r="V140" i="1"/>
  <c r="T136" i="1"/>
  <c r="Q136" i="1"/>
  <c r="V136" i="1"/>
  <c r="T132" i="1"/>
  <c r="Q132" i="1"/>
  <c r="V132" i="1"/>
  <c r="T128" i="1"/>
  <c r="Q128" i="1"/>
  <c r="V128" i="1"/>
  <c r="Q124" i="1"/>
  <c r="V124" i="1"/>
  <c r="T120" i="1"/>
  <c r="Q120" i="1"/>
  <c r="V120" i="1"/>
  <c r="T116" i="1"/>
  <c r="Q116" i="1"/>
  <c r="V116" i="1"/>
  <c r="T112" i="1"/>
  <c r="Q112" i="1"/>
  <c r="V112" i="1"/>
  <c r="T108" i="1"/>
  <c r="Q108" i="1"/>
  <c r="V108" i="1"/>
  <c r="Q104" i="1"/>
  <c r="V104" i="1"/>
  <c r="T104" i="1"/>
  <c r="T100" i="1"/>
  <c r="Q100" i="1"/>
  <c r="V100" i="1"/>
  <c r="T96" i="1"/>
  <c r="Q96" i="1"/>
  <c r="V96" i="1"/>
  <c r="T92" i="1"/>
  <c r="Q92" i="1"/>
  <c r="V92" i="1"/>
  <c r="T88" i="1"/>
  <c r="Q88" i="1"/>
  <c r="V88" i="1"/>
  <c r="T84" i="1"/>
  <c r="Q84" i="1"/>
  <c r="V84" i="1"/>
  <c r="T80" i="1"/>
  <c r="Q80" i="1"/>
  <c r="V80" i="1"/>
  <c r="T76" i="1"/>
  <c r="Q76" i="1"/>
  <c r="V76" i="1"/>
  <c r="Q72" i="1"/>
  <c r="V72" i="1"/>
  <c r="T72" i="1"/>
  <c r="T68" i="1"/>
  <c r="Q68" i="1"/>
  <c r="V68" i="1"/>
  <c r="T64" i="1"/>
  <c r="Q64" i="1"/>
  <c r="V64" i="1"/>
  <c r="T60" i="1"/>
  <c r="Q60" i="1"/>
  <c r="V60" i="1"/>
  <c r="T56" i="1"/>
  <c r="Q56" i="1"/>
  <c r="V56" i="1"/>
  <c r="T52" i="1"/>
  <c r="Q52" i="1"/>
  <c r="V52" i="1"/>
  <c r="T48" i="1"/>
  <c r="Q48" i="1"/>
  <c r="V48" i="1"/>
  <c r="T44" i="1"/>
  <c r="Q44" i="1"/>
  <c r="V44" i="1"/>
  <c r="Q40" i="1"/>
  <c r="V40" i="1"/>
  <c r="T36" i="1"/>
  <c r="Q36" i="1"/>
  <c r="V36" i="1"/>
  <c r="T32" i="1"/>
  <c r="Q32" i="1"/>
  <c r="V32" i="1"/>
  <c r="T28" i="1"/>
  <c r="Q28" i="1"/>
  <c r="V28" i="1"/>
  <c r="T24" i="1"/>
  <c r="Q24" i="1"/>
  <c r="V24" i="1"/>
  <c r="T20" i="1"/>
  <c r="Q20" i="1"/>
  <c r="V20" i="1"/>
  <c r="T16" i="1"/>
  <c r="Q16" i="1"/>
  <c r="V16" i="1"/>
  <c r="T12" i="1"/>
  <c r="Q12" i="1"/>
  <c r="V12" i="1"/>
  <c r="T8" i="1"/>
  <c r="Q8" i="1"/>
  <c r="V8" i="1"/>
  <c r="Q340" i="1"/>
  <c r="V340" i="1"/>
  <c r="Q336" i="1"/>
  <c r="V336" i="1"/>
  <c r="Q328" i="1"/>
  <c r="V328" i="1"/>
  <c r="Q324" i="1"/>
  <c r="V324" i="1"/>
  <c r="Q320" i="1"/>
  <c r="V320" i="1"/>
  <c r="Q312" i="1"/>
  <c r="V312" i="1"/>
  <c r="Q308" i="1"/>
  <c r="V308" i="1"/>
  <c r="Q304" i="1"/>
  <c r="V304" i="1"/>
  <c r="Q300" i="1"/>
  <c r="V300" i="1"/>
  <c r="Q296" i="1"/>
  <c r="V296" i="1"/>
  <c r="Q292" i="1"/>
  <c r="V292" i="1"/>
  <c r="Q288" i="1"/>
  <c r="V288" i="1"/>
  <c r="Q284" i="1"/>
  <c r="V284" i="1"/>
  <c r="Q280" i="1"/>
  <c r="V280" i="1"/>
  <c r="Q276" i="1"/>
  <c r="V276" i="1"/>
  <c r="Q272" i="1"/>
  <c r="V272" i="1"/>
  <c r="Q264" i="1"/>
  <c r="V264" i="1"/>
  <c r="Q260" i="1"/>
  <c r="V260" i="1"/>
  <c r="Q256" i="1"/>
  <c r="V256" i="1"/>
  <c r="Q248" i="1"/>
  <c r="V248" i="1"/>
  <c r="Q244" i="1"/>
  <c r="V244" i="1"/>
  <c r="Q240" i="1"/>
  <c r="V240" i="1"/>
  <c r="Q236" i="1"/>
  <c r="V236" i="1"/>
  <c r="Q232" i="1"/>
  <c r="V232" i="1"/>
  <c r="Q228" i="1"/>
  <c r="V228" i="1"/>
  <c r="Q224" i="1"/>
  <c r="V224" i="1"/>
  <c r="Q220" i="1"/>
  <c r="V220" i="1"/>
  <c r="Q216" i="1"/>
  <c r="V216" i="1"/>
  <c r="Q212" i="1"/>
  <c r="V212" i="1"/>
  <c r="Q208" i="1"/>
  <c r="V208" i="1"/>
  <c r="Q200" i="1"/>
  <c r="V200" i="1"/>
  <c r="Q196" i="1"/>
  <c r="V196" i="1"/>
  <c r="Q192" i="1"/>
  <c r="V192" i="1"/>
  <c r="Q184" i="1"/>
  <c r="V184" i="1"/>
  <c r="Q180" i="1"/>
  <c r="V180" i="1"/>
  <c r="Q176" i="1"/>
  <c r="V176" i="1"/>
  <c r="Q172" i="1"/>
  <c r="V172" i="1"/>
  <c r="Q168" i="1"/>
  <c r="V168" i="1"/>
  <c r="Q159" i="1"/>
  <c r="V159" i="1"/>
  <c r="Q143" i="1"/>
  <c r="V143" i="1"/>
  <c r="Q127" i="1"/>
  <c r="V127" i="1"/>
  <c r="Q111" i="1"/>
  <c r="V111" i="1"/>
  <c r="Q95" i="1"/>
  <c r="V95" i="1"/>
  <c r="Q79" i="1"/>
  <c r="V79" i="1"/>
  <c r="Q63" i="1"/>
  <c r="V63" i="1"/>
  <c r="Q47" i="1"/>
  <c r="V47" i="1"/>
  <c r="Q31" i="1"/>
  <c r="V31" i="1"/>
  <c r="Q15" i="1"/>
  <c r="V15" i="1"/>
  <c r="T40" i="1"/>
  <c r="Q339" i="1"/>
  <c r="V339" i="1"/>
  <c r="Q335" i="1"/>
  <c r="V335" i="1"/>
  <c r="Q331" i="1"/>
  <c r="V331" i="1"/>
  <c r="Q327" i="1"/>
  <c r="V327" i="1"/>
  <c r="Q323" i="1"/>
  <c r="V323" i="1"/>
  <c r="Q319" i="1"/>
  <c r="V319" i="1"/>
  <c r="Q315" i="1"/>
  <c r="V315" i="1"/>
  <c r="Q311" i="1"/>
  <c r="V311" i="1"/>
  <c r="Q307" i="1"/>
  <c r="V307" i="1"/>
  <c r="Q303" i="1"/>
  <c r="V303" i="1"/>
  <c r="Q299" i="1"/>
  <c r="V299" i="1"/>
  <c r="Q295" i="1"/>
  <c r="V295" i="1"/>
  <c r="Q291" i="1"/>
  <c r="V291" i="1"/>
  <c r="Q287" i="1"/>
  <c r="V287" i="1"/>
  <c r="Q283" i="1"/>
  <c r="V283" i="1"/>
  <c r="Q279" i="1"/>
  <c r="V279" i="1"/>
  <c r="Q275" i="1"/>
  <c r="V275" i="1"/>
  <c r="Q271" i="1"/>
  <c r="V271" i="1"/>
  <c r="Q267" i="1"/>
  <c r="V267" i="1"/>
  <c r="Q263" i="1"/>
  <c r="V263" i="1"/>
  <c r="Q259" i="1"/>
  <c r="V259" i="1"/>
  <c r="Q255" i="1"/>
  <c r="V255" i="1"/>
  <c r="Q251" i="1"/>
  <c r="V251" i="1"/>
  <c r="Q247" i="1"/>
  <c r="V247" i="1"/>
  <c r="Q243" i="1"/>
  <c r="V243" i="1"/>
  <c r="Q239" i="1"/>
  <c r="V239" i="1"/>
  <c r="Q235" i="1"/>
  <c r="V235" i="1"/>
  <c r="Q231" i="1"/>
  <c r="V231" i="1"/>
  <c r="Q227" i="1"/>
  <c r="V227" i="1"/>
  <c r="Q223" i="1"/>
  <c r="V223" i="1"/>
  <c r="Q219" i="1"/>
  <c r="V219" i="1"/>
  <c r="Q215" i="1"/>
  <c r="V215" i="1"/>
  <c r="Q211" i="1"/>
  <c r="V211" i="1"/>
  <c r="Q207" i="1"/>
  <c r="V207" i="1"/>
  <c r="Q203" i="1"/>
  <c r="V203" i="1"/>
  <c r="Q199" i="1"/>
  <c r="V199" i="1"/>
  <c r="Q195" i="1"/>
  <c r="V195" i="1"/>
  <c r="Q191" i="1"/>
  <c r="V191" i="1"/>
  <c r="Q187" i="1"/>
  <c r="V187" i="1"/>
  <c r="Q183" i="1"/>
  <c r="V183" i="1"/>
  <c r="Q179" i="1"/>
  <c r="V179" i="1"/>
  <c r="Q175" i="1"/>
  <c r="V175" i="1"/>
  <c r="Q171" i="1"/>
  <c r="V171" i="1"/>
  <c r="Q167" i="1"/>
  <c r="V167" i="1"/>
  <c r="Q155" i="1"/>
  <c r="V155" i="1"/>
  <c r="Q139" i="1"/>
  <c r="V139" i="1"/>
  <c r="Q123" i="1"/>
  <c r="V123" i="1"/>
  <c r="Q107" i="1"/>
  <c r="V107" i="1"/>
  <c r="Q91" i="1"/>
  <c r="V91" i="1"/>
  <c r="Q75" i="1"/>
  <c r="V75" i="1"/>
  <c r="Q59" i="1"/>
  <c r="V59" i="1"/>
  <c r="Q43" i="1"/>
  <c r="V43" i="1"/>
  <c r="Q27" i="1"/>
  <c r="V27" i="1"/>
  <c r="Q11" i="1"/>
  <c r="V11" i="1"/>
  <c r="T152" i="1"/>
  <c r="R133" i="1"/>
  <c r="R117" i="1"/>
  <c r="R157" i="1"/>
  <c r="R86" i="1"/>
  <c r="R254" i="1"/>
  <c r="V313" i="1"/>
  <c r="R313" i="1"/>
  <c r="R201" i="1"/>
  <c r="R63" i="1"/>
  <c r="R107" i="1"/>
  <c r="R109" i="1"/>
  <c r="R45" i="1"/>
  <c r="R218" i="1"/>
  <c r="R282" i="1"/>
  <c r="R43" i="1"/>
  <c r="R229" i="1"/>
  <c r="R79" i="1"/>
  <c r="R37" i="1"/>
  <c r="R318" i="1"/>
  <c r="R140" i="1"/>
  <c r="R156" i="1"/>
  <c r="R188" i="1"/>
  <c r="R204" i="1"/>
  <c r="R212" i="1"/>
  <c r="R228" i="1"/>
  <c r="R244" i="1"/>
  <c r="R284" i="1"/>
  <c r="R324" i="1"/>
  <c r="R332" i="1"/>
  <c r="R233" i="1"/>
  <c r="R8" i="1"/>
  <c r="R62" i="1"/>
  <c r="R126" i="1"/>
  <c r="R162" i="1"/>
  <c r="R234" i="1"/>
  <c r="R10" i="1"/>
  <c r="R38" i="1"/>
  <c r="R54" i="1"/>
  <c r="V57" i="1"/>
  <c r="R57" i="1"/>
  <c r="V121" i="1"/>
  <c r="R121" i="1"/>
  <c r="R265" i="1"/>
  <c r="R83" i="1"/>
  <c r="R99" i="1"/>
  <c r="R115" i="1"/>
  <c r="R131" i="1"/>
  <c r="R147" i="1"/>
  <c r="R163" i="1"/>
  <c r="R179" i="1"/>
  <c r="R195" i="1"/>
  <c r="R211" i="1"/>
  <c r="R227" i="1"/>
  <c r="R243" i="1"/>
  <c r="R259" i="1"/>
  <c r="R275" i="1"/>
  <c r="R291" i="1"/>
  <c r="R307" i="1"/>
  <c r="R323" i="1"/>
  <c r="R339" i="1"/>
  <c r="R12" i="1"/>
  <c r="R24" i="1"/>
  <c r="R56" i="1"/>
  <c r="R101" i="1"/>
  <c r="R113" i="1"/>
  <c r="R141" i="1"/>
  <c r="R161" i="1"/>
  <c r="R189" i="1"/>
  <c r="R197" i="1"/>
  <c r="R209" i="1"/>
  <c r="R245" i="1"/>
  <c r="R261" i="1"/>
  <c r="R273" i="1"/>
  <c r="R317" i="1"/>
  <c r="R9" i="1"/>
  <c r="R21" i="1"/>
  <c r="R49" i="1"/>
  <c r="R82" i="1"/>
  <c r="R114" i="1"/>
  <c r="R142" i="1"/>
  <c r="R266" i="1"/>
  <c r="R153" i="1"/>
  <c r="R19" i="1"/>
  <c r="R35" i="1"/>
  <c r="R51" i="1"/>
  <c r="R41" i="1"/>
  <c r="R297" i="1"/>
  <c r="V14" i="1"/>
  <c r="R14" i="1"/>
  <c r="R36" i="1"/>
  <c r="R61" i="1"/>
  <c r="R77" i="1"/>
  <c r="R85" i="1"/>
  <c r="R97" i="1"/>
  <c r="R125" i="1"/>
  <c r="R149" i="1"/>
  <c r="R181" i="1"/>
  <c r="R221" i="1"/>
  <c r="R237" i="1"/>
  <c r="R257" i="1"/>
  <c r="R293" i="1"/>
  <c r="R341" i="1"/>
  <c r="R13" i="1"/>
  <c r="R33" i="1"/>
  <c r="R70" i="1"/>
  <c r="R102" i="1"/>
  <c r="R138" i="1"/>
  <c r="R170" i="1"/>
  <c r="R206" i="1"/>
  <c r="R242" i="1"/>
  <c r="R270" i="1"/>
  <c r="R302" i="1"/>
  <c r="R338" i="1"/>
  <c r="R69" i="1"/>
  <c r="R93" i="1"/>
  <c r="R213" i="1"/>
  <c r="R277" i="1"/>
  <c r="R322" i="1"/>
  <c r="V185" i="1"/>
  <c r="R185" i="1"/>
  <c r="V249" i="1"/>
  <c r="R249" i="1"/>
  <c r="R127" i="1"/>
  <c r="R143" i="1"/>
  <c r="R48" i="1"/>
  <c r="R309" i="1"/>
  <c r="R190" i="1"/>
  <c r="R15" i="1"/>
  <c r="R132" i="1"/>
  <c r="R148" i="1"/>
  <c r="R164" i="1"/>
  <c r="R172" i="1"/>
  <c r="R196" i="1"/>
  <c r="R300" i="1"/>
  <c r="R316" i="1"/>
  <c r="R340" i="1"/>
  <c r="R298" i="1"/>
  <c r="R42" i="1"/>
  <c r="R59" i="1"/>
  <c r="R75" i="1"/>
  <c r="R73" i="1"/>
  <c r="R167" i="1"/>
  <c r="R183" i="1"/>
  <c r="R199" i="1"/>
  <c r="R215" i="1"/>
  <c r="R231" i="1"/>
  <c r="R247" i="1"/>
  <c r="R263" i="1"/>
  <c r="R279" i="1"/>
  <c r="R295" i="1"/>
  <c r="R311" i="1"/>
  <c r="R327" i="1"/>
  <c r="R32" i="1"/>
  <c r="R289" i="1"/>
  <c r="R325" i="1"/>
  <c r="R90" i="1"/>
  <c r="R150" i="1"/>
  <c r="R178" i="1"/>
  <c r="R210" i="1"/>
  <c r="R274" i="1"/>
  <c r="R334" i="1"/>
  <c r="R217" i="1"/>
  <c r="T5" i="1"/>
  <c r="Q5" i="1"/>
  <c r="R64" i="1"/>
  <c r="R72" i="1"/>
  <c r="R80" i="1"/>
  <c r="R88" i="1"/>
  <c r="R96" i="1"/>
  <c r="R104" i="1"/>
  <c r="R112" i="1"/>
  <c r="R120" i="1"/>
  <c r="R128" i="1"/>
  <c r="R136" i="1"/>
  <c r="R144" i="1"/>
  <c r="R152" i="1"/>
  <c r="R160" i="1"/>
  <c r="R168" i="1"/>
  <c r="R176" i="1"/>
  <c r="R184" i="1"/>
  <c r="R192" i="1"/>
  <c r="R200" i="1"/>
  <c r="R208" i="1"/>
  <c r="R216" i="1"/>
  <c r="R224" i="1"/>
  <c r="R232" i="1"/>
  <c r="R240" i="1"/>
  <c r="R248" i="1"/>
  <c r="R256" i="1"/>
  <c r="R264" i="1"/>
  <c r="R272" i="1"/>
  <c r="R280" i="1"/>
  <c r="R288" i="1"/>
  <c r="R296" i="1"/>
  <c r="R304" i="1"/>
  <c r="R312" i="1"/>
  <c r="R320" i="1"/>
  <c r="R328" i="1"/>
  <c r="R336" i="1"/>
  <c r="R105" i="1"/>
  <c r="R16" i="1"/>
  <c r="R44" i="1"/>
  <c r="R305" i="1"/>
  <c r="R53" i="1"/>
  <c r="R78" i="1"/>
  <c r="R110" i="1"/>
  <c r="R146" i="1"/>
  <c r="R250" i="1"/>
  <c r="R329" i="1"/>
  <c r="S112" i="1"/>
  <c r="S210" i="1"/>
  <c r="S15" i="1"/>
  <c r="S277" i="1"/>
  <c r="S36" i="1"/>
  <c r="S114" i="1"/>
  <c r="S38" i="1"/>
  <c r="S284" i="1"/>
  <c r="S44" i="1"/>
  <c r="S328" i="1"/>
  <c r="S232" i="1"/>
  <c r="S200" i="1"/>
  <c r="S104" i="1"/>
  <c r="S72" i="1"/>
  <c r="V5" i="1"/>
  <c r="R5" i="1"/>
  <c r="S178" i="1"/>
  <c r="S327" i="1"/>
  <c r="S263" i="1"/>
  <c r="S199" i="1"/>
  <c r="S59" i="1"/>
  <c r="S148" i="1"/>
  <c r="S143" i="1"/>
  <c r="S322" i="1"/>
  <c r="S213" i="1"/>
  <c r="S302" i="1"/>
  <c r="S170" i="1"/>
  <c r="S33" i="1"/>
  <c r="S257" i="1"/>
  <c r="S85" i="1"/>
  <c r="S14" i="1"/>
  <c r="S51" i="1"/>
  <c r="S266" i="1"/>
  <c r="S82" i="1"/>
  <c r="S317" i="1"/>
  <c r="S209" i="1"/>
  <c r="S141" i="1"/>
  <c r="S24" i="1"/>
  <c r="S307" i="1"/>
  <c r="S243" i="1"/>
  <c r="S179" i="1"/>
  <c r="S115" i="1"/>
  <c r="S265" i="1"/>
  <c r="S10" i="1"/>
  <c r="S162" i="1"/>
  <c r="S332" i="1"/>
  <c r="S212" i="1"/>
  <c r="S156" i="1"/>
  <c r="S318" i="1"/>
  <c r="S229" i="1"/>
  <c r="S282" i="1"/>
  <c r="S313" i="1"/>
  <c r="S305" i="1"/>
  <c r="S272" i="1"/>
  <c r="S176" i="1"/>
  <c r="S80" i="1"/>
  <c r="S334" i="1"/>
  <c r="S32" i="1"/>
  <c r="S300" i="1"/>
  <c r="S70" i="1"/>
  <c r="S97" i="1"/>
  <c r="S153" i="1"/>
  <c r="S245" i="1"/>
  <c r="S56" i="1"/>
  <c r="S195" i="1"/>
  <c r="S62" i="1"/>
  <c r="S228" i="1"/>
  <c r="S45" i="1"/>
  <c r="S201" i="1"/>
  <c r="S117" i="1"/>
  <c r="S329" i="1"/>
  <c r="S78" i="1"/>
  <c r="S16" i="1"/>
  <c r="S320" i="1"/>
  <c r="S288" i="1"/>
  <c r="S256" i="1"/>
  <c r="S224" i="1"/>
  <c r="S192" i="1"/>
  <c r="S160" i="1"/>
  <c r="S128" i="1"/>
  <c r="S96" i="1"/>
  <c r="S64" i="1"/>
  <c r="S274" i="1"/>
  <c r="S150" i="1"/>
  <c r="S325" i="1"/>
  <c r="S311" i="1"/>
  <c r="S247" i="1"/>
  <c r="S183" i="1"/>
  <c r="S42" i="1"/>
  <c r="S340" i="1"/>
  <c r="S196" i="1"/>
  <c r="S132" i="1"/>
  <c r="S309" i="1"/>
  <c r="S127" i="1"/>
  <c r="S185" i="1"/>
  <c r="S270" i="1"/>
  <c r="S138" i="1"/>
  <c r="S13" i="1"/>
  <c r="S237" i="1"/>
  <c r="S149" i="1"/>
  <c r="S77" i="1"/>
  <c r="S35" i="1"/>
  <c r="S49" i="1"/>
  <c r="S273" i="1"/>
  <c r="S197" i="1"/>
  <c r="S113" i="1"/>
  <c r="S12" i="1"/>
  <c r="S291" i="1"/>
  <c r="S227" i="1"/>
  <c r="S163" i="1"/>
  <c r="S99" i="1"/>
  <c r="S121" i="1"/>
  <c r="S126" i="1"/>
  <c r="S324" i="1"/>
  <c r="S204" i="1"/>
  <c r="S140" i="1"/>
  <c r="S37" i="1"/>
  <c r="S79" i="1"/>
  <c r="S218" i="1"/>
  <c r="S63" i="1"/>
  <c r="S133" i="1"/>
  <c r="S146" i="1"/>
  <c r="S304" i="1"/>
  <c r="S208" i="1"/>
  <c r="S144" i="1"/>
  <c r="S90" i="1"/>
  <c r="S279" i="1"/>
  <c r="S75" i="1"/>
  <c r="S164" i="1"/>
  <c r="S249" i="1"/>
  <c r="S69" i="1"/>
  <c r="S206" i="1"/>
  <c r="S181" i="1"/>
  <c r="S41" i="1"/>
  <c r="S9" i="1"/>
  <c r="S161" i="1"/>
  <c r="S259" i="1"/>
  <c r="S57" i="1"/>
  <c r="S233" i="1"/>
  <c r="S107" i="1"/>
  <c r="S254" i="1"/>
  <c r="S250" i="1"/>
  <c r="S53" i="1"/>
  <c r="S105" i="1"/>
  <c r="S312" i="1"/>
  <c r="S280" i="1"/>
  <c r="S248" i="1"/>
  <c r="S216" i="1"/>
  <c r="S184" i="1"/>
  <c r="S152" i="1"/>
  <c r="S120" i="1"/>
  <c r="S88" i="1"/>
  <c r="S217" i="1"/>
  <c r="S289" i="1"/>
  <c r="S295" i="1"/>
  <c r="S231" i="1"/>
  <c r="S167" i="1"/>
  <c r="S73" i="1"/>
  <c r="S316" i="1"/>
  <c r="S172" i="1"/>
  <c r="S190" i="1"/>
  <c r="S48" i="1"/>
  <c r="S93" i="1"/>
  <c r="S242" i="1"/>
  <c r="S102" i="1"/>
  <c r="S341" i="1"/>
  <c r="S221" i="1"/>
  <c r="S125" i="1"/>
  <c r="S61" i="1"/>
  <c r="S297" i="1"/>
  <c r="S19" i="1"/>
  <c r="S142" i="1"/>
  <c r="S21" i="1"/>
  <c r="S261" i="1"/>
  <c r="S189" i="1"/>
  <c r="S101" i="1"/>
  <c r="S339" i="1"/>
  <c r="S275" i="1"/>
  <c r="S211" i="1"/>
  <c r="S147" i="1"/>
  <c r="S83" i="1"/>
  <c r="S54" i="1"/>
  <c r="S234" i="1"/>
  <c r="S8" i="1"/>
  <c r="S244" i="1"/>
  <c r="S188" i="1"/>
  <c r="S109" i="1"/>
  <c r="S86" i="1"/>
  <c r="S157" i="1"/>
  <c r="S5" i="1"/>
  <c r="S310" i="1"/>
  <c r="S278" i="1"/>
  <c r="S214" i="1"/>
  <c r="S182" i="1"/>
  <c r="S55" i="1"/>
  <c r="S7" i="1"/>
  <c r="S135" i="1"/>
  <c r="S119" i="1"/>
  <c r="S342" i="1"/>
  <c r="S326" i="1"/>
  <c r="S294" i="1"/>
  <c r="S230" i="1"/>
  <c r="S198" i="1"/>
  <c r="S262" i="1"/>
  <c r="S246" i="1"/>
  <c r="S46" i="1"/>
  <c r="S203" i="1"/>
  <c r="S65" i="1"/>
  <c r="S301" i="1"/>
  <c r="S281" i="1"/>
  <c r="S34" i="1"/>
  <c r="S239" i="1"/>
  <c r="S155" i="1"/>
  <c r="S130" i="1"/>
  <c r="S52" i="1"/>
  <c r="S67" i="1"/>
  <c r="S175" i="1"/>
  <c r="S319" i="1"/>
  <c r="S222" i="1"/>
  <c r="S60" i="1"/>
  <c r="S124" i="1"/>
  <c r="S308" i="1"/>
  <c r="S94" i="1"/>
  <c r="S26" i="1"/>
  <c r="S187" i="1"/>
  <c r="S20" i="1"/>
  <c r="S333" i="1"/>
  <c r="S314" i="1"/>
  <c r="S118" i="1"/>
  <c r="S95" i="1"/>
  <c r="S223" i="1"/>
  <c r="S47" i="1"/>
  <c r="S116" i="1"/>
  <c r="S252" i="1"/>
  <c r="S18" i="1"/>
  <c r="S122" i="1"/>
  <c r="S238" i="1"/>
  <c r="S39" i="1"/>
  <c r="S331" i="1"/>
  <c r="S186" i="1"/>
  <c r="S25" i="1"/>
  <c r="S290" i="1"/>
  <c r="S287" i="1"/>
  <c r="S31" i="1"/>
  <c r="S180" i="1"/>
  <c r="S202" i="1"/>
  <c r="S315" i="1"/>
  <c r="S23" i="1"/>
  <c r="S137" i="1"/>
  <c r="S251" i="1"/>
  <c r="S17" i="1"/>
  <c r="S11" i="1"/>
  <c r="S241" i="1"/>
  <c r="S154" i="1"/>
  <c r="S219" i="1"/>
  <c r="S205" i="1"/>
  <c r="S129" i="1"/>
  <c r="S207" i="1"/>
  <c r="S286" i="1"/>
  <c r="S76" i="1"/>
  <c r="S260" i="1"/>
  <c r="S285" i="1"/>
  <c r="S330" i="1"/>
  <c r="S71" i="1"/>
  <c r="S174" i="1"/>
  <c r="S6" i="1"/>
  <c r="S235" i="1"/>
  <c r="S145" i="1"/>
  <c r="S29" i="1"/>
  <c r="S27" i="1"/>
  <c r="S173" i="1"/>
  <c r="S194" i="1"/>
  <c r="S271" i="1"/>
  <c r="S258" i="1"/>
  <c r="S68" i="1"/>
  <c r="S268" i="1"/>
  <c r="S87" i="1"/>
  <c r="S171" i="1"/>
  <c r="S40" i="1"/>
  <c r="S159" i="1"/>
  <c r="S134" i="1"/>
  <c r="S30" i="1"/>
  <c r="S139" i="1"/>
  <c r="S158" i="1"/>
  <c r="S50" i="1"/>
  <c r="S191" i="1"/>
  <c r="S166" i="1"/>
  <c r="S100" i="1"/>
  <c r="S236" i="1"/>
  <c r="S151" i="1"/>
  <c r="S123" i="1"/>
  <c r="S299" i="1"/>
  <c r="S177" i="1"/>
  <c r="S98" i="1"/>
  <c r="S81" i="1"/>
  <c r="S321" i="1"/>
  <c r="S226" i="1"/>
  <c r="S22" i="1"/>
  <c r="S283" i="1"/>
  <c r="S269" i="1"/>
  <c r="S111" i="1"/>
  <c r="S255" i="1"/>
  <c r="S74" i="1"/>
  <c r="S92" i="1"/>
  <c r="S276" i="1"/>
  <c r="S337" i="1"/>
  <c r="S165" i="1"/>
  <c r="S91" i="1"/>
  <c r="S267" i="1"/>
  <c r="S193" i="1"/>
  <c r="S66" i="1"/>
  <c r="S169" i="1"/>
  <c r="S303" i="1"/>
  <c r="S106" i="1"/>
  <c r="S89" i="1"/>
  <c r="S84" i="1"/>
  <c r="S220" i="1"/>
  <c r="S292" i="1"/>
  <c r="S28" i="1"/>
  <c r="S103" i="1"/>
  <c r="S58" i="1"/>
  <c r="S306" i="1"/>
  <c r="S225" i="1"/>
  <c r="S108" i="1"/>
  <c r="S253" i="1"/>
  <c r="S335" i="1"/>
  <c r="S136" i="1"/>
  <c r="S264" i="1"/>
  <c r="S110" i="1"/>
  <c r="S131" i="1"/>
  <c r="S293" i="1"/>
  <c r="S298" i="1"/>
  <c r="S240" i="1"/>
  <c r="S168" i="1"/>
  <c r="S296" i="1"/>
  <c r="S43" i="1"/>
  <c r="S323" i="1"/>
  <c r="S338" i="1"/>
  <c r="S215" i="1"/>
  <c r="S336" i="1"/>
</calcChain>
</file>

<file path=xl/sharedStrings.xml><?xml version="1.0" encoding="utf-8"?>
<sst xmlns="http://schemas.openxmlformats.org/spreadsheetml/2006/main" count="393" uniqueCount="392">
  <si>
    <t>Recursos Asignados a los Municipios</t>
  </si>
  <si>
    <t>En Bolívares Fuertes y %</t>
  </si>
  <si>
    <t>Municipios por Estado</t>
  </si>
  <si>
    <t>Monto total</t>
  </si>
  <si>
    <t>Crédito Adicional G.O. 40.870 de fecha 16-03-2016,  por concepto de Situado Municipal</t>
  </si>
  <si>
    <t>Población</t>
  </si>
  <si>
    <t>Fuente: ONAPRE Ley de Presupuesto 2016. Decretos Presidenciales publicados en las Gacetas Oficiales  mencionadas.INE Proyecciones de Población con base al censo 2011. Elaboración Propia</t>
  </si>
  <si>
    <t>Partido Político de gobierno</t>
  </si>
  <si>
    <t>Crédito Adicional Decreto 2.335  G.O. 40.911 de fecha 25-05-2016,  por concepto de Situado Municipal</t>
  </si>
  <si>
    <t>Presupuesto 2016 Situado Municipal</t>
  </si>
  <si>
    <t>Crédito Adicional G.O. 40.891, Decreto 2.305 de fecha 27-04-2016,  por concepto de Transferencias Corrientes al Poder Municipal</t>
  </si>
  <si>
    <t>Crédito Adicional G.O. 40.974, Decreto 2.444 de fecha 25-08-2016,  por concepto de Transferencias Corrientes al Poder Municipal</t>
  </si>
  <si>
    <t>Crédito Adicional G.O. 41.003, Decreto 2.472 de fecha 05-10-2016,  por concepto de Transferencias Corrientes al Poder Municipal</t>
  </si>
  <si>
    <t>01Municipio Libertador</t>
  </si>
  <si>
    <t>02Municipio Atures</t>
  </si>
  <si>
    <t>02Municipio Alto Orinoco</t>
  </si>
  <si>
    <t>02Municipio Atabapo</t>
  </si>
  <si>
    <t>02Municipio Autana</t>
  </si>
  <si>
    <t>02Municipio Manapiare</t>
  </si>
  <si>
    <t>02Municipio Río Negro</t>
  </si>
  <si>
    <t>03Municipio Anaco</t>
  </si>
  <si>
    <t>03Municipio Aragua</t>
  </si>
  <si>
    <t>03Municipio Simón Bolívar</t>
  </si>
  <si>
    <t>03Municipio Manuel Ezequiel Bruzual</t>
  </si>
  <si>
    <t>03Municipio Francisco del Carmen Carvajal</t>
  </si>
  <si>
    <t>03Municipio Juan Manuel Cajigal</t>
  </si>
  <si>
    <t>03Municipio Diego Bautista Urbaneja</t>
  </si>
  <si>
    <t>03Municipio Pedro María Freites</t>
  </si>
  <si>
    <t>03Municipio San José de Guanipa</t>
  </si>
  <si>
    <t>03Municipio Guanta</t>
  </si>
  <si>
    <t>03Municipio Independencia</t>
  </si>
  <si>
    <t>03Municipio Libertad</t>
  </si>
  <si>
    <t>03Municipio Francisco de Miranda</t>
  </si>
  <si>
    <t>03Municipio José Gregorio Monagas</t>
  </si>
  <si>
    <t>03Municipio Fernando de Peñalver</t>
  </si>
  <si>
    <t>03Municipio Píritu</t>
  </si>
  <si>
    <t>03Municipio Simón Rodríguez</t>
  </si>
  <si>
    <t>03Municipio Juan Antonio Sotillo</t>
  </si>
  <si>
    <t>03Municipio San Juan de Capistrano</t>
  </si>
  <si>
    <t>03Municipio Sir Mac Gregor</t>
  </si>
  <si>
    <t>03Municipio Santa Ana</t>
  </si>
  <si>
    <t>Crédito Adicional G.O. 6.266, Decreto 2.491 de fecha 19-10-2016, por concepto de Situado Constitucional</t>
  </si>
  <si>
    <t>Crédito Adicional G.O. 41.044, Decreto 2.579 de fecha 02-12-2016, por concepto de Transferencias Corrientes al Poder Municipal</t>
  </si>
  <si>
    <t>Crédito Adicional G.O. 41.058, Decreto 2.614 de fecha 22-12-2016, por concepto de Transferencias Corrientes al Poder Municipal</t>
  </si>
  <si>
    <t>FCI Presupuestado 2016</t>
  </si>
  <si>
    <t>04Municipio Achaguas</t>
  </si>
  <si>
    <t>04Municipio Biruaca</t>
  </si>
  <si>
    <t>04Municipio Muñoz</t>
  </si>
  <si>
    <t>04Municipio Páez</t>
  </si>
  <si>
    <t>04Municipio Pedro Camejo</t>
  </si>
  <si>
    <t>04Municipio Rómulo Gallegos</t>
  </si>
  <si>
    <t>04Municipio San Fernando</t>
  </si>
  <si>
    <t>26Distrito del Alto Apure</t>
  </si>
  <si>
    <t>05Municipio Sucre</t>
  </si>
  <si>
    <t>05Municipio Bolívar</t>
  </si>
  <si>
    <t>05Municipio Camatagua</t>
  </si>
  <si>
    <t>05Municipio Girardot</t>
  </si>
  <si>
    <t>05Municipio José Angel Lamas</t>
  </si>
  <si>
    <t>05Municipio José Félix Ribas</t>
  </si>
  <si>
    <t>05Municipio Libertador</t>
  </si>
  <si>
    <t>05Municipio Santiago Mariño</t>
  </si>
  <si>
    <t>05Municipio Mario Briceño Iragorry</t>
  </si>
  <si>
    <t>05Municipio San Casimiro</t>
  </si>
  <si>
    <t>05Municipio San Sebastián</t>
  </si>
  <si>
    <t>05Municipio Santos Michelena</t>
  </si>
  <si>
    <t>05Municipio Tovar</t>
  </si>
  <si>
    <t>05Municipio Urdaneta</t>
  </si>
  <si>
    <t>05Municipio Zamora</t>
  </si>
  <si>
    <t>05Municipio José Rafael Revenga</t>
  </si>
  <si>
    <t>05Municipio Francisco Linares Alcántara</t>
  </si>
  <si>
    <t>05Municipio Ocumare de la Costa de Oro</t>
  </si>
  <si>
    <t>06Municipio Alberto Arvelo Torrealba</t>
  </si>
  <si>
    <t>06Municipio Antonio José de Sucre</t>
  </si>
  <si>
    <t>06Municipio Arismendi</t>
  </si>
  <si>
    <t>06Municipio Barinas</t>
  </si>
  <si>
    <t>06Municipio Bolívar</t>
  </si>
  <si>
    <t>06Municipio Cruz Paredes</t>
  </si>
  <si>
    <t>06Municipio Ezequiel Zamora</t>
  </si>
  <si>
    <t>06Municipio Obispos</t>
  </si>
  <si>
    <t>06Municipio Pedraza</t>
  </si>
  <si>
    <t>06Municipio Rojas</t>
  </si>
  <si>
    <t>06Municipio Sosa</t>
  </si>
  <si>
    <t>06Municipio Andrés Eloy Blanco</t>
  </si>
  <si>
    <t>07Municipio Caroní</t>
  </si>
  <si>
    <t>07Municipio Cedeño</t>
  </si>
  <si>
    <t>07Municipio El Callao</t>
  </si>
  <si>
    <t>07Municipio Gran Sabana</t>
  </si>
  <si>
    <t>07Municipio Heres</t>
  </si>
  <si>
    <t>07Municipio Piar</t>
  </si>
  <si>
    <t>07Municipio Bolivariano Angostura (anteriormente llamado Raúl Leoni)</t>
  </si>
  <si>
    <t>07Municipio Roscio</t>
  </si>
  <si>
    <t>07Municipio Sifontes</t>
  </si>
  <si>
    <t>07Municipio Sucre</t>
  </si>
  <si>
    <t>07Municipio Padre Pedro Chien</t>
  </si>
  <si>
    <t>08Municipio Bejuma</t>
  </si>
  <si>
    <t>08Municipio Carlos Arvelo</t>
  </si>
  <si>
    <t>08Municipio Diego Ibarra</t>
  </si>
  <si>
    <t>08Municipio Guacara</t>
  </si>
  <si>
    <t>08Municipio Juan José Mora</t>
  </si>
  <si>
    <t>08Municipio Miranda</t>
  </si>
  <si>
    <t>08Municipio Montalbán</t>
  </si>
  <si>
    <t>08Municipio Puerto Cabello</t>
  </si>
  <si>
    <t xml:space="preserve">08Municipio San Joaquín </t>
  </si>
  <si>
    <t>08Municipio Valencia</t>
  </si>
  <si>
    <t>08Municipio Libertador</t>
  </si>
  <si>
    <t>08Municipio Los Guayos</t>
  </si>
  <si>
    <t>08Municipio Naguanagua</t>
  </si>
  <si>
    <t>08Municipio San Diego</t>
  </si>
  <si>
    <t>09Municipio Anzoátegui</t>
  </si>
  <si>
    <t>09Municipio Girardot</t>
  </si>
  <si>
    <t>09Municipio Pao de San Juan Bautista</t>
  </si>
  <si>
    <t>09Municipio Ricaurte</t>
  </si>
  <si>
    <t>09Municipio Tinaco</t>
  </si>
  <si>
    <t>09Municipio Lima Blanco</t>
  </si>
  <si>
    <t>09Municipio Rómulo Gallegos</t>
  </si>
  <si>
    <t>10Municipio Tucupita</t>
  </si>
  <si>
    <t>10Municipio Antonio Díaz</t>
  </si>
  <si>
    <t>10Municipio Casacoima</t>
  </si>
  <si>
    <t>10Municipio Pedernales</t>
  </si>
  <si>
    <t>11Municipio Acosta</t>
  </si>
  <si>
    <t>11Municipio Bolívar</t>
  </si>
  <si>
    <t>11Municipio Buchivacoa</t>
  </si>
  <si>
    <t>11Municipio Cacique Manaure</t>
  </si>
  <si>
    <t>11Municipio Carirubana</t>
  </si>
  <si>
    <t>11Municipio Colina</t>
  </si>
  <si>
    <t>11Municipio Dabajuro</t>
  </si>
  <si>
    <t>11Municipio Democracia</t>
  </si>
  <si>
    <t>11Municipio Falcón</t>
  </si>
  <si>
    <t>11Municipio Federación</t>
  </si>
  <si>
    <t>11Municipio Jacura</t>
  </si>
  <si>
    <t>11Municipio Unión</t>
  </si>
  <si>
    <t>11Municipio Los Taques</t>
  </si>
  <si>
    <t>11Municipio Mauroa</t>
  </si>
  <si>
    <t>11Municipio Miranda</t>
  </si>
  <si>
    <t>11Municipio Monseñor Iturriza</t>
  </si>
  <si>
    <t>11Municipio Palmasola</t>
  </si>
  <si>
    <t>11Municipio Petit</t>
  </si>
  <si>
    <t>11Municipio Píritu</t>
  </si>
  <si>
    <t xml:space="preserve">11Municipio San Francisco </t>
  </si>
  <si>
    <t>11Municipio Silva</t>
  </si>
  <si>
    <t>11Municipio Zamora</t>
  </si>
  <si>
    <t>11Municipio Sucre</t>
  </si>
  <si>
    <t>11Municipio Tocópero</t>
  </si>
  <si>
    <t>11Municipio Urumaco</t>
  </si>
  <si>
    <t>12Municipio Camaguán</t>
  </si>
  <si>
    <t>12Municipio Chaguaramas</t>
  </si>
  <si>
    <t>12Municipio El Socorro</t>
  </si>
  <si>
    <t>12Municipio Leonardo Infante</t>
  </si>
  <si>
    <t>12Municipio Las Mercedes</t>
  </si>
  <si>
    <t>12Municipio Julián Mellado</t>
  </si>
  <si>
    <t>12Municipio Francisco de Miranda</t>
  </si>
  <si>
    <t>12Municipio José Tadeo Monagas</t>
  </si>
  <si>
    <t>12Municipio Ortiz</t>
  </si>
  <si>
    <t>12Municipio José Félix Ribas</t>
  </si>
  <si>
    <t>12Municipio Juan Germán Roscio</t>
  </si>
  <si>
    <t>12Municipio Santa María de Ipire</t>
  </si>
  <si>
    <t>12Municipio San José de Guaribe</t>
  </si>
  <si>
    <t>12Municipio Pedro Zaraza</t>
  </si>
  <si>
    <t>12Municipio San Gerónimo de Guayabal</t>
  </si>
  <si>
    <t>13Municipio Andrés Eloy Blanco</t>
  </si>
  <si>
    <t>13Municipio Crespo</t>
  </si>
  <si>
    <t>13Municipio Iribarren</t>
  </si>
  <si>
    <t>13Municipio Jiménez</t>
  </si>
  <si>
    <t xml:space="preserve">13Municipio Morán </t>
  </si>
  <si>
    <t>13Municipio Palavecino</t>
  </si>
  <si>
    <t>13Municipio Simón Planas</t>
  </si>
  <si>
    <t>13Municipio Torres</t>
  </si>
  <si>
    <t>13Municipio Urdaneta</t>
  </si>
  <si>
    <t>14Municipio Alberto Adriani</t>
  </si>
  <si>
    <t>14Municipio Andrés Bello</t>
  </si>
  <si>
    <t>14Municipio Antonio Pinto Salinas</t>
  </si>
  <si>
    <t>14Municipio Acarigua</t>
  </si>
  <si>
    <t>14Municipio Arzobispo Chacón</t>
  </si>
  <si>
    <t>14Municipio Campo Elías</t>
  </si>
  <si>
    <t>14Municipio Caracciolo Parra Olmedo</t>
  </si>
  <si>
    <t>14Municipio Cardenal Quintero</t>
  </si>
  <si>
    <t>14Municipio Guaraque</t>
  </si>
  <si>
    <t>14Municipio Julio César Salas</t>
  </si>
  <si>
    <t>14Municipio Justo Briceño</t>
  </si>
  <si>
    <t>14Municipio Libertador</t>
  </si>
  <si>
    <t>14Municipio Miranda</t>
  </si>
  <si>
    <t>14Municipio Obispo Ramos de Lora</t>
  </si>
  <si>
    <t>14Municipio Padre Noguera</t>
  </si>
  <si>
    <t xml:space="preserve">14Municipio Pueblo Llano </t>
  </si>
  <si>
    <t>14Municipio Rangel</t>
  </si>
  <si>
    <t>14Municipio Rivas Dávila</t>
  </si>
  <si>
    <t>14Municipio Santos Marquina</t>
  </si>
  <si>
    <t>14Municipio Sucre</t>
  </si>
  <si>
    <t>14Municipio Tovar</t>
  </si>
  <si>
    <t xml:space="preserve">14Municipio Tulio Febres Cordero </t>
  </si>
  <si>
    <t>14Municipio Zea</t>
  </si>
  <si>
    <t>15Municipio Acevedo</t>
  </si>
  <si>
    <t>15Municipio Andrés Bello</t>
  </si>
  <si>
    <t>15Municipio Baruta</t>
  </si>
  <si>
    <t>15Municipio Brión</t>
  </si>
  <si>
    <t>15Municipio Carrizal</t>
  </si>
  <si>
    <t>15Municipio Cristóbal Rojas</t>
  </si>
  <si>
    <t>15Municipio Buróz</t>
  </si>
  <si>
    <t>15Municipio Chacao</t>
  </si>
  <si>
    <t>15Municipio Guaicaipuro</t>
  </si>
  <si>
    <t>15Municipio El Hatillo</t>
  </si>
  <si>
    <t>15Municipio Independencia</t>
  </si>
  <si>
    <t>15Municipio Lander</t>
  </si>
  <si>
    <t>15Municipio Los Salias</t>
  </si>
  <si>
    <t>15Municipio Páez</t>
  </si>
  <si>
    <t>15Municipio Paz Castillo</t>
  </si>
  <si>
    <t>15Municipio Pedro Gual</t>
  </si>
  <si>
    <t>15Municipio Plaza</t>
  </si>
  <si>
    <t>15Municipio Simón Bolívar</t>
  </si>
  <si>
    <t>15Municipio Sucre</t>
  </si>
  <si>
    <t>15Municipio Urdaneta</t>
  </si>
  <si>
    <t>15Municipio Zamora</t>
  </si>
  <si>
    <t>16Municipio Acosta</t>
  </si>
  <si>
    <t>16Municipio Bolívar</t>
  </si>
  <si>
    <t>16Municipio Caripe</t>
  </si>
  <si>
    <t>16Municipio Cedeño</t>
  </si>
  <si>
    <t>16Municipio Ezequiel Zamora</t>
  </si>
  <si>
    <t>16Municipio Libertador</t>
  </si>
  <si>
    <t xml:space="preserve">16Municipio Maturín </t>
  </si>
  <si>
    <t>16Municipio Piar</t>
  </si>
  <si>
    <t>16Municipio Punceres</t>
  </si>
  <si>
    <t>16Municipio Sotillo</t>
  </si>
  <si>
    <t>16Municipio Aguasay</t>
  </si>
  <si>
    <t>16Municipio Santa Barbara</t>
  </si>
  <si>
    <t>16Municipio Uracoa</t>
  </si>
  <si>
    <t>17Municipio Antolín del Campo</t>
  </si>
  <si>
    <t>17Municipio Arismendi</t>
  </si>
  <si>
    <t>17Municipio Díaz</t>
  </si>
  <si>
    <t>17Municipio García</t>
  </si>
  <si>
    <t>17Municipio Gómez</t>
  </si>
  <si>
    <t>17Municipio Maneiro</t>
  </si>
  <si>
    <t>17Municipio Marcano</t>
  </si>
  <si>
    <t>17Municipio Mariño</t>
  </si>
  <si>
    <t>17Municipio Península de Macanao</t>
  </si>
  <si>
    <t>17Municipio Tubores</t>
  </si>
  <si>
    <t>17Municipio Villalba</t>
  </si>
  <si>
    <t>18Municipio Agua Blanca</t>
  </si>
  <si>
    <t>18Municipio Araure</t>
  </si>
  <si>
    <t>18Municipio Esteller</t>
  </si>
  <si>
    <t>18Municipio Guanare</t>
  </si>
  <si>
    <t>18Municipio Guanarito</t>
  </si>
  <si>
    <t>18Municipio Monseñor José Vicente de Unda</t>
  </si>
  <si>
    <t>18Municipio Ospino</t>
  </si>
  <si>
    <t>18Municipio Páez</t>
  </si>
  <si>
    <t>18Municipio Papelón</t>
  </si>
  <si>
    <t>18Municipio San Genaro de Boconoíto</t>
  </si>
  <si>
    <t>18Municipio San Rafael de Onoto</t>
  </si>
  <si>
    <t>18Municipio Santa Rosalía</t>
  </si>
  <si>
    <t>18Municipio Sucre</t>
  </si>
  <si>
    <t>18Municipio Turén</t>
  </si>
  <si>
    <t>19Municipio Andrés Eloy Blanco</t>
  </si>
  <si>
    <t>19Municipio Andrés Mata</t>
  </si>
  <si>
    <t>19Municipio Arismendi</t>
  </si>
  <si>
    <t>19Municipio Benítez</t>
  </si>
  <si>
    <t>19Municipio Bermúdez</t>
  </si>
  <si>
    <t>19Municipio Bolívar</t>
  </si>
  <si>
    <t>19Municipio  Cajigal</t>
  </si>
  <si>
    <t>19Municipio Cruz Salmerón Acosta</t>
  </si>
  <si>
    <t>19Municipio Libertador</t>
  </si>
  <si>
    <t>19Municipio Mariño</t>
  </si>
  <si>
    <t>19Municipio Mejía</t>
  </si>
  <si>
    <t>19Municipio Montes</t>
  </si>
  <si>
    <t>19Municipio Ribero</t>
  </si>
  <si>
    <t>19Municipio Sucre</t>
  </si>
  <si>
    <t>19Municipio Valdez</t>
  </si>
  <si>
    <t>20Municipio Andrés Bello</t>
  </si>
  <si>
    <t>20Municipio Ayacucho</t>
  </si>
  <si>
    <t>20Municipio Bolívar</t>
  </si>
  <si>
    <t>20Municipio Cárdenas</t>
  </si>
  <si>
    <t>20Municipio Córdoba</t>
  </si>
  <si>
    <t>20Municipio Fernández Feo</t>
  </si>
  <si>
    <t>20Municipio García de Hevia</t>
  </si>
  <si>
    <t>20Municipio Guásimos</t>
  </si>
  <si>
    <t>20Municipio Independencia</t>
  </si>
  <si>
    <t>20Municipio Jáuregui</t>
  </si>
  <si>
    <t xml:space="preserve">20Municipio Junín </t>
  </si>
  <si>
    <t>20Municipio Libertad</t>
  </si>
  <si>
    <t>20Municipio Libertador</t>
  </si>
  <si>
    <t>20Municipio Lobatera</t>
  </si>
  <si>
    <t>20Municipio Michelena</t>
  </si>
  <si>
    <t>20Municipio Panamericano</t>
  </si>
  <si>
    <t>20Municipio Pedro María Ureña</t>
  </si>
  <si>
    <t>20Municipio Samuel Darío Maldonado</t>
  </si>
  <si>
    <t>20Municipio San Cristóbal</t>
  </si>
  <si>
    <t xml:space="preserve">20Municipio Seboruco </t>
  </si>
  <si>
    <t>20Municipio Sucre</t>
  </si>
  <si>
    <t>20Municipio Uribante</t>
  </si>
  <si>
    <t>20Municipio José María Vargas</t>
  </si>
  <si>
    <t>20Municipio Antonio Rómulo Costa</t>
  </si>
  <si>
    <t>20Municipio Francisco de Miranda</t>
  </si>
  <si>
    <t>20Municipio Rafael Urdaneta</t>
  </si>
  <si>
    <t>20Municipio Simón Rodríguez</t>
  </si>
  <si>
    <t>20Municipio Torbes</t>
  </si>
  <si>
    <t>20Municipio San Judas Tadeo</t>
  </si>
  <si>
    <t>21Municipio Boconó</t>
  </si>
  <si>
    <t>21Municipio Candelaria</t>
  </si>
  <si>
    <t>21Municipio Carache</t>
  </si>
  <si>
    <t>21Municipio Escuque</t>
  </si>
  <si>
    <t>21Municipio Miranda</t>
  </si>
  <si>
    <t>21Municipio Monte Carmelo</t>
  </si>
  <si>
    <t>21Municipio Motatán</t>
  </si>
  <si>
    <t>21Municipio Pampán</t>
  </si>
  <si>
    <t>21Municipio Rafael Rangel</t>
  </si>
  <si>
    <t>21Municipio San Rafael de Carvajal</t>
  </si>
  <si>
    <t>21Municipio Sucre</t>
  </si>
  <si>
    <t>21Municipio Trujillo</t>
  </si>
  <si>
    <t>21Municipio Urdaneta</t>
  </si>
  <si>
    <t>21Municipio Valera</t>
  </si>
  <si>
    <t>21Municipio Andrés Bello</t>
  </si>
  <si>
    <t>21Municipio Bolívar</t>
  </si>
  <si>
    <t>21Municipio Juan Vicente Campo Elías</t>
  </si>
  <si>
    <t>21Municipio José Felipe Márquez Cañizalez</t>
  </si>
  <si>
    <t>21Municipio La Ceiba</t>
  </si>
  <si>
    <t>21Municipio Pampanito</t>
  </si>
  <si>
    <t>22Municipio Bolívar</t>
  </si>
  <si>
    <t>22Municipio Bruzual</t>
  </si>
  <si>
    <t>22Municipio José Antonio Páez</t>
  </si>
  <si>
    <t>22Municipio Nirgua</t>
  </si>
  <si>
    <t>22Municipio Peña</t>
  </si>
  <si>
    <t>22Municipio San Felipe</t>
  </si>
  <si>
    <t>22Municipio Sucre</t>
  </si>
  <si>
    <t>22Municipio Urachiche</t>
  </si>
  <si>
    <t>22Municipio Arístide Bastidas</t>
  </si>
  <si>
    <t>22Municipio Cocorote</t>
  </si>
  <si>
    <t>22Municipio Independencia</t>
  </si>
  <si>
    <t>22Municipio La Trinidad</t>
  </si>
  <si>
    <t>22Municipio Manuel Monge</t>
  </si>
  <si>
    <t>22Municipio Veroes</t>
  </si>
  <si>
    <t xml:space="preserve">23Municipio Almirante Padilla </t>
  </si>
  <si>
    <t>23Municipio Baralt</t>
  </si>
  <si>
    <t>23Municipio Cabimas</t>
  </si>
  <si>
    <t>23Municipio Catatumbo</t>
  </si>
  <si>
    <t>23Municipio Colón</t>
  </si>
  <si>
    <t>23Municipio Jesús Enrique Lossada</t>
  </si>
  <si>
    <t>23Municipio La Cañada de Urdaneta</t>
  </si>
  <si>
    <t>23Municipio Lagunillas</t>
  </si>
  <si>
    <t>23Municipio Mara</t>
  </si>
  <si>
    <t>23Municipio Marcaibo</t>
  </si>
  <si>
    <t>23Municipio Miranda</t>
  </si>
  <si>
    <t>23Municipio Indígena Bolivariano Guajira</t>
  </si>
  <si>
    <t>23Municipio Machiques de Perijá</t>
  </si>
  <si>
    <t>23Municipio Rosario de Perijá</t>
  </si>
  <si>
    <t>23Municipio Santa Rita</t>
  </si>
  <si>
    <t>23Municipio Sucre</t>
  </si>
  <si>
    <t>23Municipio Valmore Rodríguez</t>
  </si>
  <si>
    <t>23Municipio Francisco Javier Pulgar</t>
  </si>
  <si>
    <t>23Municipio Jesús María Semprún</t>
  </si>
  <si>
    <t xml:space="preserve">23Municipio San Francisco </t>
  </si>
  <si>
    <t>23Municipio Simón Bolívar</t>
  </si>
  <si>
    <t>24Municipio Vargas</t>
  </si>
  <si>
    <t>25Área Metropolitana de Caracas</t>
  </si>
  <si>
    <t>Presupuesto + Créditos Adicionales 2016 ( hasta el 31-12-2016)</t>
  </si>
  <si>
    <t>01Distrito Capital</t>
  </si>
  <si>
    <t>02Amazonas</t>
  </si>
  <si>
    <t>03Anzoátegui</t>
  </si>
  <si>
    <t>04Apure</t>
  </si>
  <si>
    <t>05Aragua</t>
  </si>
  <si>
    <t>06Barinas</t>
  </si>
  <si>
    <t>07Bolívar</t>
  </si>
  <si>
    <t>08Carabobo</t>
  </si>
  <si>
    <t>09Cojedes</t>
  </si>
  <si>
    <t>10Delta Amacuro</t>
  </si>
  <si>
    <t>11Falcón</t>
  </si>
  <si>
    <t>12Guárico</t>
  </si>
  <si>
    <t>13Lara</t>
  </si>
  <si>
    <t>14Mérida</t>
  </si>
  <si>
    <t>15Miranda</t>
  </si>
  <si>
    <t>16Monagas</t>
  </si>
  <si>
    <t>17Nueva Esparta</t>
  </si>
  <si>
    <t>18Portuguesa</t>
  </si>
  <si>
    <t>19Sucre</t>
  </si>
  <si>
    <t>20Táchira</t>
  </si>
  <si>
    <t>21Trujillo</t>
  </si>
  <si>
    <t>22Yaracuy</t>
  </si>
  <si>
    <t>23Zulia</t>
  </si>
  <si>
    <t>24Vargas</t>
  </si>
  <si>
    <t xml:space="preserve">26Distrito del Alto Apure </t>
  </si>
  <si>
    <t>Recursos iniciales Totales</t>
  </si>
  <si>
    <t>Estructura %</t>
  </si>
  <si>
    <t xml:space="preserve">Crédito Adicional G.O. 6.244 de fecha 25-07-2016,  por concepto de Situado Municipal </t>
  </si>
  <si>
    <t>Total C.A. asignados por Concepto de Situado Municipal 2016</t>
  </si>
  <si>
    <t>Total C.A. asignados por Concepto Transferencias  Corrientes 2016</t>
  </si>
  <si>
    <t>Presupuesto total: Asignación original + Créditos adicionales</t>
  </si>
  <si>
    <t>Estructura % del presupuesto modificado</t>
  </si>
  <si>
    <t>% de Incremento en recursos asignados por concepto de Situado Municipal con respecto al Presupuesto Inicial</t>
  </si>
  <si>
    <t>% de Incremento en recursos asignados por concepto de Transferencias corrientes con respecto al Presupuesto Inicial</t>
  </si>
  <si>
    <t>Número de CA</t>
  </si>
  <si>
    <t xml:space="preserve">% de Incremento por recursos  adicionales asignados por Situado y Transferencias Corrientes con respecto al Presupuesto Inicial </t>
  </si>
  <si>
    <t xml:space="preserve">Total Recursos adicionales Asignados por Situado y Transferencias Corrientes </t>
  </si>
  <si>
    <t>02Municipio Maroa (antes Guainía)</t>
  </si>
  <si>
    <t>09Municipio Ezequiel Zamora (antes San Carlos)</t>
  </si>
  <si>
    <t>09Municipio Tinaquillo (antes Falcón)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</si>
</sst>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1" x14ac:knownFonts="1"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name val="Courie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164" fontId="6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7" fillId="0" borderId="1" xfId="31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3" fontId="7" fillId="0" borderId="1" xfId="3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" fontId="2" fillId="0" borderId="0" xfId="0" applyNumberFormat="1" applyFont="1" applyAlignment="1">
      <alignment horizontal="center" wrapText="1"/>
    </xf>
    <xf numFmtId="0" fontId="8" fillId="0" borderId="0" xfId="0" applyFont="1" applyFill="1" applyAlignment="1">
      <alignment horizontal="center"/>
    </xf>
    <xf numFmtId="4" fontId="2" fillId="0" borderId="0" xfId="0" applyNumberFormat="1" applyFont="1" applyFill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4" fontId="8" fillId="2" borderId="1" xfId="0" applyNumberFormat="1" applyFont="1" applyFill="1" applyBorder="1" applyAlignment="1">
      <alignment horizontal="center" wrapText="1"/>
    </xf>
    <xf numFmtId="0" fontId="5" fillId="0" borderId="0" xfId="0" applyFont="1"/>
    <xf numFmtId="4" fontId="1" fillId="0" borderId="1" xfId="0" applyNumberFormat="1" applyFont="1" applyBorder="1"/>
    <xf numFmtId="0" fontId="2" fillId="0" borderId="0" xfId="0" applyFont="1"/>
    <xf numFmtId="0" fontId="10" fillId="0" borderId="1" xfId="0" applyFont="1" applyFill="1" applyBorder="1"/>
    <xf numFmtId="0" fontId="10" fillId="0" borderId="3" xfId="0" applyFont="1" applyFill="1" applyBorder="1"/>
    <xf numFmtId="0" fontId="10" fillId="0" borderId="3" xfId="0" applyFont="1" applyFill="1" applyBorder="1" applyAlignment="1">
      <alignment wrapText="1"/>
    </xf>
    <xf numFmtId="3" fontId="10" fillId="0" borderId="1" xfId="0" applyNumberFormat="1" applyFont="1" applyFill="1" applyBorder="1"/>
    <xf numFmtId="3" fontId="5" fillId="0" borderId="0" xfId="0" applyNumberFormat="1" applyFont="1"/>
    <xf numFmtId="4" fontId="2" fillId="0" borderId="0" xfId="0" applyNumberFormat="1" applyFont="1" applyAlignment="1"/>
    <xf numFmtId="4" fontId="1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 shrinkToFit="1"/>
    </xf>
    <xf numFmtId="4" fontId="9" fillId="0" borderId="1" xfId="0" applyNumberFormat="1" applyFont="1" applyFill="1" applyBorder="1" applyAlignment="1">
      <alignment horizontal="center" wrapText="1"/>
    </xf>
    <xf numFmtId="2" fontId="9" fillId="4" borderId="1" xfId="0" applyNumberFormat="1" applyFont="1" applyFill="1" applyBorder="1" applyAlignment="1">
      <alignment horizontal="center" wrapText="1"/>
    </xf>
    <xf numFmtId="4" fontId="2" fillId="0" borderId="0" xfId="0" applyNumberFormat="1" applyFont="1" applyAlignment="1">
      <alignment horizontal="center"/>
    </xf>
    <xf numFmtId="4" fontId="5" fillId="5" borderId="1" xfId="0" applyNumberFormat="1" applyFont="1" applyFill="1" applyBorder="1" applyAlignment="1">
      <alignment horizontal="center" wrapText="1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 wrapText="1"/>
    </xf>
    <xf numFmtId="4" fontId="1" fillId="7" borderId="1" xfId="0" applyNumberFormat="1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 wrapText="1"/>
    </xf>
    <xf numFmtId="10" fontId="1" fillId="0" borderId="1" xfId="0" applyNumberFormat="1" applyFont="1" applyBorder="1" applyAlignment="1">
      <alignment horizontal="center" wrapText="1"/>
    </xf>
    <xf numFmtId="2" fontId="5" fillId="2" borderId="4" xfId="0" applyNumberFormat="1" applyFont="1" applyFill="1" applyBorder="1" applyAlignment="1">
      <alignment horizontal="center" wrapText="1"/>
    </xf>
    <xf numFmtId="2" fontId="5" fillId="8" borderId="4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4" fontId="2" fillId="6" borderId="1" xfId="0" applyNumberFormat="1" applyFont="1" applyFill="1" applyBorder="1" applyAlignment="1">
      <alignment horizontal="center"/>
    </xf>
    <xf numFmtId="4" fontId="2" fillId="7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wrapText="1"/>
    </xf>
  </cellXfs>
  <cellStyles count="8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Normal" xfId="0" builtinId="0"/>
    <cellStyle name="Normal 9" xfId="31"/>
    <cellStyle name="Normal_Ent_mun_par2001_listo_2" xfId="3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9"/>
  <sheetViews>
    <sheetView tabSelected="1" zoomScale="90" zoomScaleNormal="90" zoomScalePageLayoutView="200" workbookViewId="0">
      <selection activeCell="A100" sqref="A100"/>
    </sheetView>
  </sheetViews>
  <sheetFormatPr baseColWidth="10" defaultRowHeight="15.75" x14ac:dyDescent="0.25"/>
  <cols>
    <col min="1" max="1" width="25.625" style="30" customWidth="1"/>
    <col min="2" max="3" width="17.375" style="1" customWidth="1"/>
    <col min="4" max="4" width="15.375" style="1" customWidth="1"/>
    <col min="5" max="5" width="12.375" style="1" customWidth="1"/>
    <col min="6" max="7" width="17" style="1" hidden="1" customWidth="1"/>
    <col min="8" max="8" width="14.625" style="1" hidden="1" customWidth="1"/>
    <col min="9" max="9" width="16.125" style="1" hidden="1" customWidth="1"/>
    <col min="10" max="10" width="16.125" style="2" hidden="1" customWidth="1"/>
    <col min="11" max="14" width="16.125" style="1" hidden="1" customWidth="1"/>
    <col min="15" max="18" width="16.125" style="1" customWidth="1"/>
    <col min="19" max="21" width="12.875" style="1" customWidth="1"/>
    <col min="22" max="23" width="12.875" style="2" customWidth="1"/>
    <col min="24" max="24" width="15.625" style="2" customWidth="1"/>
    <col min="25" max="25" width="11" style="1" bestFit="1" customWidth="1"/>
    <col min="26" max="26" width="13.875" bestFit="1" customWidth="1"/>
    <col min="29" max="29" width="13" customWidth="1"/>
    <col min="59" max="59" width="13.875" bestFit="1" customWidth="1"/>
  </cols>
  <sheetData>
    <row r="1" spans="1:25" x14ac:dyDescent="0.25">
      <c r="A1" s="28" t="s">
        <v>0</v>
      </c>
      <c r="B1" s="18"/>
      <c r="C1" s="18"/>
      <c r="D1" s="18"/>
      <c r="E1" s="18"/>
      <c r="F1" s="8"/>
      <c r="G1" s="8"/>
      <c r="I1" s="18"/>
      <c r="J1" s="20"/>
      <c r="K1" s="18"/>
      <c r="L1" s="8"/>
      <c r="M1" s="8"/>
      <c r="N1" s="8"/>
      <c r="O1" s="8"/>
      <c r="P1" s="8"/>
      <c r="Q1" s="8"/>
      <c r="R1" s="8"/>
      <c r="S1" s="8"/>
      <c r="T1" s="8"/>
      <c r="U1" s="8"/>
      <c r="V1" s="11"/>
      <c r="W1" s="11"/>
      <c r="X1" s="11"/>
    </row>
    <row r="2" spans="1:25" x14ac:dyDescent="0.25">
      <c r="A2" s="28" t="s">
        <v>351</v>
      </c>
      <c r="B2" s="18"/>
      <c r="C2" s="18"/>
      <c r="D2" s="18"/>
      <c r="E2" s="18"/>
      <c r="F2" s="8"/>
      <c r="G2" s="8"/>
      <c r="I2" s="18"/>
      <c r="J2" s="20"/>
      <c r="K2" s="18"/>
      <c r="L2" s="8"/>
      <c r="M2" s="8"/>
      <c r="N2" s="8"/>
      <c r="O2" s="8"/>
      <c r="P2" s="8"/>
      <c r="Q2" s="8"/>
      <c r="R2" s="8"/>
      <c r="S2" s="8"/>
      <c r="T2" s="8"/>
      <c r="U2" s="8"/>
      <c r="V2" s="11"/>
      <c r="W2" s="11"/>
      <c r="X2" s="11"/>
    </row>
    <row r="3" spans="1:25" ht="15" customHeight="1" x14ac:dyDescent="0.25">
      <c r="A3" s="28" t="s">
        <v>1</v>
      </c>
      <c r="B3" s="18"/>
      <c r="C3" s="18"/>
      <c r="D3" s="18"/>
      <c r="E3" s="18"/>
      <c r="F3" s="8"/>
      <c r="G3" s="8"/>
      <c r="I3" s="18"/>
      <c r="J3" s="20"/>
      <c r="K3" s="18"/>
      <c r="L3" s="8"/>
      <c r="M3" s="8"/>
      <c r="N3" s="8"/>
      <c r="O3" s="8"/>
      <c r="P3" s="8"/>
      <c r="Q3" s="8"/>
      <c r="R3" s="8"/>
      <c r="S3" s="8"/>
      <c r="T3" s="8"/>
      <c r="U3" s="8"/>
      <c r="V3" s="11"/>
      <c r="W3" s="11"/>
      <c r="X3" s="11"/>
    </row>
    <row r="4" spans="1:25" ht="119.25" customHeight="1" x14ac:dyDescent="0.25">
      <c r="A4" s="29" t="s">
        <v>2</v>
      </c>
      <c r="B4" s="27" t="s">
        <v>9</v>
      </c>
      <c r="C4" s="40" t="s">
        <v>44</v>
      </c>
      <c r="D4" s="41" t="s">
        <v>377</v>
      </c>
      <c r="E4" s="42" t="s">
        <v>378</v>
      </c>
      <c r="F4" s="41" t="s">
        <v>4</v>
      </c>
      <c r="G4" s="41" t="s">
        <v>10</v>
      </c>
      <c r="H4" s="41" t="s">
        <v>8</v>
      </c>
      <c r="I4" s="41" t="s">
        <v>379</v>
      </c>
      <c r="J4" s="41" t="s">
        <v>11</v>
      </c>
      <c r="K4" s="41" t="s">
        <v>12</v>
      </c>
      <c r="L4" s="22" t="s">
        <v>41</v>
      </c>
      <c r="M4" s="22" t="s">
        <v>42</v>
      </c>
      <c r="N4" s="22" t="s">
        <v>43</v>
      </c>
      <c r="O4" s="44" t="s">
        <v>380</v>
      </c>
      <c r="P4" s="46" t="s">
        <v>381</v>
      </c>
      <c r="Q4" s="48" t="s">
        <v>388</v>
      </c>
      <c r="R4" s="49" t="s">
        <v>382</v>
      </c>
      <c r="S4" s="50" t="s">
        <v>383</v>
      </c>
      <c r="T4" s="51" t="s">
        <v>384</v>
      </c>
      <c r="U4" s="52" t="s">
        <v>385</v>
      </c>
      <c r="V4" s="56" t="s">
        <v>387</v>
      </c>
      <c r="W4" s="53" t="s">
        <v>386</v>
      </c>
      <c r="X4" s="10" t="s">
        <v>5</v>
      </c>
      <c r="Y4" s="12" t="s">
        <v>7</v>
      </c>
    </row>
    <row r="5" spans="1:25" x14ac:dyDescent="0.25">
      <c r="A5" s="29" t="s">
        <v>3</v>
      </c>
      <c r="B5" s="5">
        <f>SUM(B6:B342)</f>
        <v>56965000301</v>
      </c>
      <c r="C5" s="37">
        <f>SUM(C6:C342)</f>
        <v>29717401205.540001</v>
      </c>
      <c r="D5" s="37">
        <f>B5+C5</f>
        <v>86682401506.540009</v>
      </c>
      <c r="E5" s="37">
        <f>(D5/$D$5)*100</f>
        <v>100</v>
      </c>
      <c r="F5" s="5">
        <f>SUM(F6:F342)</f>
        <v>4247093925</v>
      </c>
      <c r="G5" s="5">
        <v>5055712.9800000004</v>
      </c>
      <c r="H5" s="4">
        <f>SUM(H6:H342)</f>
        <v>8000000000</v>
      </c>
      <c r="I5" s="5">
        <f>SUM(I6:I342)</f>
        <v>12000000000</v>
      </c>
      <c r="J5" s="10">
        <v>14284721.939999999</v>
      </c>
      <c r="K5" s="5">
        <v>19214857</v>
      </c>
      <c r="L5" s="5">
        <f>SUM(L6:L342)</f>
        <v>23086494208.360016</v>
      </c>
      <c r="M5" s="5">
        <v>27482012.510000002</v>
      </c>
      <c r="N5" s="5">
        <v>10792123.4</v>
      </c>
      <c r="O5" s="45">
        <f>F5+H5+I5+L5</f>
        <v>47333588133.360016</v>
      </c>
      <c r="P5" s="47">
        <f>G5+J5+K5+M5+N5</f>
        <v>76829427.830000013</v>
      </c>
      <c r="Q5" s="10">
        <f>O5+P5</f>
        <v>47410417561.190018</v>
      </c>
      <c r="R5" s="10">
        <f>D5+Q5</f>
        <v>134092819067.73003</v>
      </c>
      <c r="S5" s="9">
        <f>(R5/$R$5)*100</f>
        <v>100</v>
      </c>
      <c r="T5" s="10">
        <f>(O5/B5)*100</f>
        <v>83.09240390283837</v>
      </c>
      <c r="U5" s="47">
        <f>(P5/B5)*100</f>
        <v>0.13487128486621161</v>
      </c>
      <c r="V5" s="10">
        <f>(Q5/D5)*100</f>
        <v>54.694397867614455</v>
      </c>
      <c r="W5" s="10">
        <f>COUNT(F5:N5)</f>
        <v>9</v>
      </c>
      <c r="X5" s="10"/>
      <c r="Y5" s="13"/>
    </row>
    <row r="6" spans="1:25" x14ac:dyDescent="0.25">
      <c r="A6" s="31" t="s">
        <v>13</v>
      </c>
      <c r="B6" s="23">
        <v>3051484460</v>
      </c>
      <c r="C6" s="38">
        <v>226676260.90000001</v>
      </c>
      <c r="D6" s="37">
        <f t="shared" ref="D6:D69" si="0">B6+C6</f>
        <v>3278160720.9000001</v>
      </c>
      <c r="E6" s="37">
        <f t="shared" ref="E6:E69" si="1">(D6/$D$5)*100</f>
        <v>3.7818065304209068</v>
      </c>
      <c r="F6" s="6">
        <v>227507084</v>
      </c>
      <c r="G6" s="6"/>
      <c r="H6" s="6">
        <v>428541658</v>
      </c>
      <c r="I6" s="6">
        <v>642812487</v>
      </c>
      <c r="J6" s="9"/>
      <c r="K6" s="6"/>
      <c r="L6" s="6">
        <v>1236690563.1600001</v>
      </c>
      <c r="M6" s="25"/>
      <c r="N6" s="25"/>
      <c r="O6" s="54">
        <f t="shared" ref="O6:O69" si="2">F6+H6+I6+L6</f>
        <v>2535551792.1599998</v>
      </c>
      <c r="P6" s="55">
        <f t="shared" ref="P6:P69" si="3">G6+J6+K6+M6+N6</f>
        <v>0</v>
      </c>
      <c r="Q6" s="10">
        <f t="shared" ref="Q6:Q69" si="4">O6+P6</f>
        <v>2535551792.1599998</v>
      </c>
      <c r="R6" s="10">
        <f t="shared" ref="R6:R69" si="5">D6+Q6</f>
        <v>5813712513.0599995</v>
      </c>
      <c r="S6" s="9">
        <f t="shared" ref="S6:S69" si="6">(R6/$R$5)*100</f>
        <v>4.3355882540760842</v>
      </c>
      <c r="T6" s="10">
        <f t="shared" ref="T6:T69" si="7">(O6/B6)*100</f>
        <v>83.092403890531358</v>
      </c>
      <c r="U6" s="47">
        <f t="shared" ref="U6:U69" si="8">(P6/B6)*100</f>
        <v>0</v>
      </c>
      <c r="V6" s="10">
        <f t="shared" ref="V6:V69" si="9">(Q6/D6)*100</f>
        <v>77.346780955385213</v>
      </c>
      <c r="W6" s="10">
        <f t="shared" ref="W6:W69" si="10">COUNT(F6:N6)</f>
        <v>4</v>
      </c>
      <c r="X6" s="15">
        <v>2084074</v>
      </c>
      <c r="Y6" s="13">
        <v>1</v>
      </c>
    </row>
    <row r="7" spans="1:25" x14ac:dyDescent="0.25">
      <c r="A7" s="32" t="s">
        <v>14</v>
      </c>
      <c r="B7" s="23">
        <v>406585459</v>
      </c>
      <c r="C7" s="39">
        <v>98403652.409999996</v>
      </c>
      <c r="D7" s="37">
        <f t="shared" si="0"/>
        <v>504989111.40999997</v>
      </c>
      <c r="E7" s="37">
        <f t="shared" si="1"/>
        <v>0.5825739742246292</v>
      </c>
      <c r="F7" s="6">
        <v>30313467</v>
      </c>
      <c r="G7" s="6"/>
      <c r="H7" s="6">
        <v>57099687</v>
      </c>
      <c r="I7" s="6">
        <v>85649530</v>
      </c>
      <c r="J7" s="9"/>
      <c r="K7" s="6"/>
      <c r="L7" s="6">
        <v>164778948.5</v>
      </c>
      <c r="M7" s="25"/>
      <c r="N7" s="25"/>
      <c r="O7" s="54">
        <f t="shared" si="2"/>
        <v>337841632.5</v>
      </c>
      <c r="P7" s="55">
        <f t="shared" si="3"/>
        <v>0</v>
      </c>
      <c r="Q7" s="10">
        <f t="shared" si="4"/>
        <v>337841632.5</v>
      </c>
      <c r="R7" s="10">
        <f t="shared" si="5"/>
        <v>842830743.90999997</v>
      </c>
      <c r="S7" s="9">
        <f t="shared" si="6"/>
        <v>0.62854278832357746</v>
      </c>
      <c r="T7" s="10">
        <f t="shared" si="7"/>
        <v>83.092404074391652</v>
      </c>
      <c r="U7" s="47">
        <f t="shared" si="8"/>
        <v>0</v>
      </c>
      <c r="V7" s="10">
        <f t="shared" si="9"/>
        <v>66.900775653696584</v>
      </c>
      <c r="W7" s="10">
        <f t="shared" si="10"/>
        <v>4</v>
      </c>
      <c r="X7" s="16">
        <v>132780</v>
      </c>
      <c r="Y7" s="13">
        <v>0</v>
      </c>
    </row>
    <row r="8" spans="1:25" x14ac:dyDescent="0.25">
      <c r="A8" s="32" t="s">
        <v>15</v>
      </c>
      <c r="B8" s="23">
        <v>111569377</v>
      </c>
      <c r="C8" s="39">
        <v>89463537.450000003</v>
      </c>
      <c r="D8" s="37">
        <f t="shared" si="0"/>
        <v>201032914.44999999</v>
      </c>
      <c r="E8" s="37">
        <f t="shared" si="1"/>
        <v>0.23191894889394876</v>
      </c>
      <c r="F8" s="6">
        <v>8318189</v>
      </c>
      <c r="G8" s="6"/>
      <c r="H8" s="6">
        <v>15668481</v>
      </c>
      <c r="I8" s="6">
        <v>23502721</v>
      </c>
      <c r="J8" s="9"/>
      <c r="K8" s="6"/>
      <c r="L8" s="6">
        <v>45216286.460000001</v>
      </c>
      <c r="M8" s="25"/>
      <c r="N8" s="25"/>
      <c r="O8" s="54">
        <f t="shared" si="2"/>
        <v>92705677.460000008</v>
      </c>
      <c r="P8" s="55">
        <f t="shared" si="3"/>
        <v>0</v>
      </c>
      <c r="Q8" s="10">
        <f t="shared" si="4"/>
        <v>92705677.460000008</v>
      </c>
      <c r="R8" s="10">
        <f t="shared" si="5"/>
        <v>293738591.90999997</v>
      </c>
      <c r="S8" s="9">
        <f t="shared" si="6"/>
        <v>0.21905616866898231</v>
      </c>
      <c r="T8" s="10">
        <f t="shared" si="7"/>
        <v>83.092403984652535</v>
      </c>
      <c r="U8" s="47">
        <f t="shared" si="8"/>
        <v>0</v>
      </c>
      <c r="V8" s="10">
        <f t="shared" si="9"/>
        <v>46.114676153221346</v>
      </c>
      <c r="W8" s="10">
        <f t="shared" si="10"/>
        <v>4</v>
      </c>
      <c r="X8" s="16">
        <v>14727</v>
      </c>
      <c r="Y8" s="13">
        <v>1</v>
      </c>
    </row>
    <row r="9" spans="1:25" x14ac:dyDescent="0.25">
      <c r="A9" s="32" t="s">
        <v>16</v>
      </c>
      <c r="B9" s="23">
        <v>95699039</v>
      </c>
      <c r="C9" s="39">
        <v>87267684.379999995</v>
      </c>
      <c r="D9" s="37">
        <f t="shared" si="0"/>
        <v>182966723.38</v>
      </c>
      <c r="E9" s="37">
        <f t="shared" si="1"/>
        <v>0.21107712776761905</v>
      </c>
      <c r="F9" s="6">
        <v>7134957</v>
      </c>
      <c r="G9" s="6"/>
      <c r="H9" s="6">
        <v>13439696</v>
      </c>
      <c r="I9" s="6">
        <v>20159545</v>
      </c>
      <c r="J9" s="9"/>
      <c r="K9" s="6"/>
      <c r="L9" s="6">
        <v>38784434.100000001</v>
      </c>
      <c r="M9" s="25"/>
      <c r="N9" s="25"/>
      <c r="O9" s="54">
        <f t="shared" si="2"/>
        <v>79518632.099999994</v>
      </c>
      <c r="P9" s="55">
        <f t="shared" si="3"/>
        <v>0</v>
      </c>
      <c r="Q9" s="10">
        <f t="shared" si="4"/>
        <v>79518632.099999994</v>
      </c>
      <c r="R9" s="10">
        <f t="shared" si="5"/>
        <v>262485355.47999999</v>
      </c>
      <c r="S9" s="9">
        <f t="shared" si="6"/>
        <v>0.19574900229923509</v>
      </c>
      <c r="T9" s="10">
        <f t="shared" si="7"/>
        <v>83.092403989553119</v>
      </c>
      <c r="U9" s="47">
        <f t="shared" si="8"/>
        <v>0</v>
      </c>
      <c r="V9" s="10">
        <f t="shared" si="9"/>
        <v>43.46070729749546</v>
      </c>
      <c r="W9" s="10">
        <f t="shared" si="10"/>
        <v>4</v>
      </c>
      <c r="X9" s="16">
        <v>10853</v>
      </c>
      <c r="Y9" s="13">
        <v>1</v>
      </c>
    </row>
    <row r="10" spans="1:25" x14ac:dyDescent="0.25">
      <c r="A10" s="32" t="s">
        <v>17</v>
      </c>
      <c r="B10" s="23">
        <v>90731458</v>
      </c>
      <c r="C10" s="39">
        <v>84021597.420000002</v>
      </c>
      <c r="D10" s="37">
        <f t="shared" si="0"/>
        <v>174753055.42000002</v>
      </c>
      <c r="E10" s="37">
        <f t="shared" si="1"/>
        <v>0.20160153893153879</v>
      </c>
      <c r="F10" s="6">
        <v>6764593</v>
      </c>
      <c r="G10" s="6"/>
      <c r="H10" s="6">
        <v>12742064</v>
      </c>
      <c r="I10" s="6">
        <v>19113096</v>
      </c>
      <c r="J10" s="9"/>
      <c r="K10" s="6"/>
      <c r="L10" s="6">
        <v>36771197.659999996</v>
      </c>
      <c r="M10" s="25"/>
      <c r="N10" s="25"/>
      <c r="O10" s="54">
        <f t="shared" si="2"/>
        <v>75390950.659999996</v>
      </c>
      <c r="P10" s="55">
        <f t="shared" si="3"/>
        <v>0</v>
      </c>
      <c r="Q10" s="10">
        <f t="shared" si="4"/>
        <v>75390950.659999996</v>
      </c>
      <c r="R10" s="10">
        <f t="shared" si="5"/>
        <v>250144006.08000001</v>
      </c>
      <c r="S10" s="9">
        <f t="shared" si="6"/>
        <v>0.18654541519755263</v>
      </c>
      <c r="T10" s="10">
        <f t="shared" si="7"/>
        <v>83.092405128108922</v>
      </c>
      <c r="U10" s="47">
        <f t="shared" si="8"/>
        <v>0</v>
      </c>
      <c r="V10" s="10">
        <f t="shared" si="9"/>
        <v>43.141420605668969</v>
      </c>
      <c r="W10" s="10">
        <f t="shared" si="10"/>
        <v>4</v>
      </c>
      <c r="X10" s="16">
        <v>10291</v>
      </c>
      <c r="Y10" s="13">
        <v>0</v>
      </c>
    </row>
    <row r="11" spans="1:25" x14ac:dyDescent="0.25">
      <c r="A11" s="33" t="s">
        <v>389</v>
      </c>
      <c r="B11" s="23">
        <v>70851297</v>
      </c>
      <c r="C11" s="39">
        <v>82185491.980000004</v>
      </c>
      <c r="D11" s="37">
        <f t="shared" si="0"/>
        <v>153036788.98000002</v>
      </c>
      <c r="E11" s="37">
        <f t="shared" si="1"/>
        <v>0.17654885688469729</v>
      </c>
      <c r="F11" s="6">
        <v>5282403</v>
      </c>
      <c r="G11" s="6"/>
      <c r="H11" s="6">
        <v>9950151</v>
      </c>
      <c r="I11" s="6">
        <v>14925227</v>
      </c>
      <c r="J11" s="9"/>
      <c r="K11" s="6"/>
      <c r="L11" s="6">
        <v>28714263.829999998</v>
      </c>
      <c r="M11" s="25"/>
      <c r="N11" s="25"/>
      <c r="O11" s="54">
        <f t="shared" si="2"/>
        <v>58872044.829999998</v>
      </c>
      <c r="P11" s="55">
        <f t="shared" si="3"/>
        <v>0</v>
      </c>
      <c r="Q11" s="10">
        <f t="shared" si="4"/>
        <v>58872044.829999998</v>
      </c>
      <c r="R11" s="10">
        <f t="shared" si="5"/>
        <v>211908833.81</v>
      </c>
      <c r="S11" s="9">
        <f t="shared" si="6"/>
        <v>0.15803145558671955</v>
      </c>
      <c r="T11" s="10">
        <f t="shared" si="7"/>
        <v>83.092402429838359</v>
      </c>
      <c r="U11" s="47">
        <f t="shared" si="8"/>
        <v>0</v>
      </c>
      <c r="V11" s="10">
        <f t="shared" si="9"/>
        <v>38.469210718799019</v>
      </c>
      <c r="W11" s="10">
        <f t="shared" si="10"/>
        <v>4</v>
      </c>
      <c r="X11" s="16">
        <v>2394</v>
      </c>
      <c r="Y11" s="13">
        <v>1</v>
      </c>
    </row>
    <row r="12" spans="1:25" x14ac:dyDescent="0.25">
      <c r="A12" s="32" t="s">
        <v>18</v>
      </c>
      <c r="B12" s="23">
        <v>93624693</v>
      </c>
      <c r="C12" s="39">
        <v>89305416.5</v>
      </c>
      <c r="D12" s="37">
        <f t="shared" si="0"/>
        <v>182930109.5</v>
      </c>
      <c r="E12" s="37">
        <f t="shared" si="1"/>
        <v>0.21103488865176204</v>
      </c>
      <c r="F12" s="6">
        <v>6980301</v>
      </c>
      <c r="G12" s="6"/>
      <c r="H12" s="6">
        <v>13148381</v>
      </c>
      <c r="I12" s="6">
        <v>19722572</v>
      </c>
      <c r="J12" s="9"/>
      <c r="K12" s="6"/>
      <c r="L12" s="6">
        <v>37943753.630000003</v>
      </c>
      <c r="M12" s="25"/>
      <c r="N12" s="25"/>
      <c r="O12" s="54">
        <f t="shared" si="2"/>
        <v>77795007.629999995</v>
      </c>
      <c r="P12" s="55">
        <f t="shared" si="3"/>
        <v>0</v>
      </c>
      <c r="Q12" s="10">
        <f t="shared" si="4"/>
        <v>77795007.629999995</v>
      </c>
      <c r="R12" s="10">
        <f t="shared" si="5"/>
        <v>260725117.13</v>
      </c>
      <c r="S12" s="9">
        <f t="shared" si="6"/>
        <v>0.19443630087179256</v>
      </c>
      <c r="T12" s="10">
        <f t="shared" si="7"/>
        <v>83.092403443181382</v>
      </c>
      <c r="U12" s="47">
        <f t="shared" si="8"/>
        <v>0</v>
      </c>
      <c r="V12" s="10">
        <f t="shared" si="9"/>
        <v>42.527174909934658</v>
      </c>
      <c r="W12" s="10">
        <f t="shared" si="10"/>
        <v>4</v>
      </c>
      <c r="X12" s="16">
        <v>9180</v>
      </c>
      <c r="Y12" s="13">
        <v>1</v>
      </c>
    </row>
    <row r="13" spans="1:25" x14ac:dyDescent="0.25">
      <c r="A13" s="32" t="s">
        <v>19</v>
      </c>
      <c r="B13" s="23">
        <v>78076638</v>
      </c>
      <c r="C13" s="39">
        <v>89663164.799999997</v>
      </c>
      <c r="D13" s="37">
        <f t="shared" si="0"/>
        <v>167739802.80000001</v>
      </c>
      <c r="E13" s="37">
        <f t="shared" si="1"/>
        <v>0.19351079329215906</v>
      </c>
      <c r="F13" s="6">
        <v>5821097</v>
      </c>
      <c r="G13" s="6"/>
      <c r="H13" s="6">
        <v>10964857</v>
      </c>
      <c r="I13" s="6">
        <v>16447286</v>
      </c>
      <c r="J13" s="9"/>
      <c r="K13" s="6"/>
      <c r="L13" s="6">
        <v>31642514.739999998</v>
      </c>
      <c r="M13" s="25"/>
      <c r="N13" s="25"/>
      <c r="O13" s="54">
        <f t="shared" si="2"/>
        <v>64875754.739999995</v>
      </c>
      <c r="P13" s="55">
        <f t="shared" si="3"/>
        <v>0</v>
      </c>
      <c r="Q13" s="10">
        <f t="shared" si="4"/>
        <v>64875754.739999995</v>
      </c>
      <c r="R13" s="10">
        <f t="shared" si="5"/>
        <v>232615557.54000002</v>
      </c>
      <c r="S13" s="9">
        <f t="shared" si="6"/>
        <v>0.1734735380740309</v>
      </c>
      <c r="T13" s="10">
        <f t="shared" si="7"/>
        <v>83.092403056596766</v>
      </c>
      <c r="U13" s="47">
        <f t="shared" si="8"/>
        <v>0</v>
      </c>
      <c r="V13" s="10">
        <f t="shared" si="9"/>
        <v>38.676422445394685</v>
      </c>
      <c r="W13" s="10">
        <f t="shared" si="10"/>
        <v>4</v>
      </c>
      <c r="X13" s="16">
        <v>2683</v>
      </c>
      <c r="Y13" s="13">
        <v>1</v>
      </c>
    </row>
    <row r="14" spans="1:25" x14ac:dyDescent="0.25">
      <c r="A14" s="32" t="s">
        <v>20</v>
      </c>
      <c r="B14" s="23">
        <v>185947520</v>
      </c>
      <c r="C14" s="38">
        <v>100285668.90000001</v>
      </c>
      <c r="D14" s="37">
        <f t="shared" si="0"/>
        <v>286233188.89999998</v>
      </c>
      <c r="E14" s="37">
        <f t="shared" si="1"/>
        <v>0.3302091127209994</v>
      </c>
      <c r="F14" s="6">
        <v>13863540</v>
      </c>
      <c r="G14" s="6"/>
      <c r="H14" s="6">
        <v>26113932</v>
      </c>
      <c r="I14" s="6">
        <v>39170898</v>
      </c>
      <c r="J14" s="9"/>
      <c r="K14" s="6"/>
      <c r="L14" s="6">
        <v>75359893.260000005</v>
      </c>
      <c r="M14" s="25"/>
      <c r="N14" s="25"/>
      <c r="O14" s="54">
        <f t="shared" si="2"/>
        <v>154508263.25999999</v>
      </c>
      <c r="P14" s="55">
        <f t="shared" si="3"/>
        <v>0</v>
      </c>
      <c r="Q14" s="10">
        <f t="shared" si="4"/>
        <v>154508263.25999999</v>
      </c>
      <c r="R14" s="10">
        <f t="shared" si="5"/>
        <v>440741452.15999997</v>
      </c>
      <c r="S14" s="9">
        <f t="shared" si="6"/>
        <v>0.32868385885554563</v>
      </c>
      <c r="T14" s="10">
        <f t="shared" si="7"/>
        <v>83.092403308202222</v>
      </c>
      <c r="U14" s="47">
        <f t="shared" si="8"/>
        <v>0</v>
      </c>
      <c r="V14" s="10">
        <f t="shared" si="9"/>
        <v>53.979856023607333</v>
      </c>
      <c r="W14" s="10">
        <f t="shared" si="10"/>
        <v>4</v>
      </c>
      <c r="X14" s="16">
        <v>142490</v>
      </c>
      <c r="Y14" s="13">
        <v>1</v>
      </c>
    </row>
    <row r="15" spans="1:25" x14ac:dyDescent="0.25">
      <c r="A15" s="32" t="s">
        <v>21</v>
      </c>
      <c r="B15" s="23">
        <v>98231872</v>
      </c>
      <c r="C15" s="38">
        <v>83742688.989999995</v>
      </c>
      <c r="D15" s="37">
        <f t="shared" si="0"/>
        <v>181974560.99000001</v>
      </c>
      <c r="E15" s="37">
        <f t="shared" si="1"/>
        <v>0.2099325328178297</v>
      </c>
      <c r="F15" s="6">
        <v>7323795</v>
      </c>
      <c r="G15" s="6"/>
      <c r="H15" s="6">
        <v>13795400</v>
      </c>
      <c r="I15" s="6">
        <v>20693100</v>
      </c>
      <c r="J15" s="9"/>
      <c r="K15" s="6"/>
      <c r="L15" s="6">
        <v>39810928.200000003</v>
      </c>
      <c r="M15" s="25"/>
      <c r="N15" s="25"/>
      <c r="O15" s="54">
        <f t="shared" si="2"/>
        <v>81623223.200000003</v>
      </c>
      <c r="P15" s="55">
        <f t="shared" si="3"/>
        <v>0</v>
      </c>
      <c r="Q15" s="10">
        <f t="shared" si="4"/>
        <v>81623223.200000003</v>
      </c>
      <c r="R15" s="10">
        <f t="shared" si="5"/>
        <v>263597784.19</v>
      </c>
      <c r="S15" s="9">
        <f t="shared" si="6"/>
        <v>0.19657859833408176</v>
      </c>
      <c r="T15" s="10">
        <f t="shared" si="7"/>
        <v>83.092403247695415</v>
      </c>
      <c r="U15" s="47">
        <f t="shared" si="8"/>
        <v>0</v>
      </c>
      <c r="V15" s="10">
        <f t="shared" si="9"/>
        <v>44.854194320317895</v>
      </c>
      <c r="W15" s="10">
        <f t="shared" si="10"/>
        <v>4</v>
      </c>
      <c r="X15" s="16">
        <v>32703</v>
      </c>
      <c r="Y15" s="13">
        <v>1</v>
      </c>
    </row>
    <row r="16" spans="1:25" x14ac:dyDescent="0.25">
      <c r="A16" s="32" t="s">
        <v>22</v>
      </c>
      <c r="B16" s="23">
        <v>478792716</v>
      </c>
      <c r="C16" s="38">
        <v>127203443.2</v>
      </c>
      <c r="D16" s="37">
        <f t="shared" si="0"/>
        <v>605996159.20000005</v>
      </c>
      <c r="E16" s="37">
        <f t="shared" si="1"/>
        <v>0.69909941195420022</v>
      </c>
      <c r="F16" s="6">
        <v>35696965</v>
      </c>
      <c r="G16" s="6"/>
      <c r="H16" s="6">
        <v>67240265</v>
      </c>
      <c r="I16" s="6">
        <v>100860398</v>
      </c>
      <c r="J16" s="9"/>
      <c r="K16" s="6"/>
      <c r="L16" s="6">
        <v>194042749.24000001</v>
      </c>
      <c r="M16" s="25"/>
      <c r="N16" s="25"/>
      <c r="O16" s="54">
        <f t="shared" si="2"/>
        <v>397840377.24000001</v>
      </c>
      <c r="P16" s="55">
        <f t="shared" si="3"/>
        <v>0</v>
      </c>
      <c r="Q16" s="10">
        <f t="shared" si="4"/>
        <v>397840377.24000001</v>
      </c>
      <c r="R16" s="10">
        <f t="shared" si="5"/>
        <v>1003836536.4400001</v>
      </c>
      <c r="S16" s="9">
        <f t="shared" si="6"/>
        <v>0.74861319451637764</v>
      </c>
      <c r="T16" s="10">
        <f t="shared" si="7"/>
        <v>83.092403861883312</v>
      </c>
      <c r="U16" s="47">
        <f t="shared" si="8"/>
        <v>0</v>
      </c>
      <c r="V16" s="10">
        <f t="shared" si="9"/>
        <v>65.650643358070965</v>
      </c>
      <c r="W16" s="10">
        <f t="shared" si="10"/>
        <v>4</v>
      </c>
      <c r="X16" s="16">
        <v>481760</v>
      </c>
      <c r="Y16" s="13">
        <v>1</v>
      </c>
    </row>
    <row r="17" spans="1:25" x14ac:dyDescent="0.25">
      <c r="A17" s="32" t="s">
        <v>23</v>
      </c>
      <c r="B17" s="23">
        <v>96805842</v>
      </c>
      <c r="C17" s="38">
        <v>81419391.090000004</v>
      </c>
      <c r="D17" s="37">
        <f t="shared" si="0"/>
        <v>178225233.09</v>
      </c>
      <c r="E17" s="37">
        <f t="shared" si="1"/>
        <v>0.20560717053570934</v>
      </c>
      <c r="F17" s="6">
        <v>7217476</v>
      </c>
      <c r="G17" s="6"/>
      <c r="H17" s="6">
        <v>13595133</v>
      </c>
      <c r="I17" s="6">
        <v>20392699</v>
      </c>
      <c r="J17" s="9"/>
      <c r="K17" s="6"/>
      <c r="L17" s="6">
        <v>39232994.109999999</v>
      </c>
      <c r="M17" s="25"/>
      <c r="N17" s="25"/>
      <c r="O17" s="54">
        <f t="shared" si="2"/>
        <v>80438302.109999999</v>
      </c>
      <c r="P17" s="55">
        <f t="shared" si="3"/>
        <v>0</v>
      </c>
      <c r="Q17" s="10">
        <f t="shared" si="4"/>
        <v>80438302.109999999</v>
      </c>
      <c r="R17" s="10">
        <f t="shared" si="5"/>
        <v>258663535.19999999</v>
      </c>
      <c r="S17" s="9">
        <f t="shared" si="6"/>
        <v>0.19289887183992271</v>
      </c>
      <c r="T17" s="10">
        <f t="shared" si="7"/>
        <v>83.092404805486836</v>
      </c>
      <c r="U17" s="47">
        <f t="shared" si="8"/>
        <v>0</v>
      </c>
      <c r="V17" s="10">
        <f t="shared" si="9"/>
        <v>45.132948188868596</v>
      </c>
      <c r="W17" s="10">
        <f t="shared" si="10"/>
        <v>4</v>
      </c>
      <c r="X17" s="16">
        <v>35144</v>
      </c>
      <c r="Y17" s="13">
        <v>1</v>
      </c>
    </row>
    <row r="18" spans="1:25" x14ac:dyDescent="0.25">
      <c r="A18" s="32" t="s">
        <v>24</v>
      </c>
      <c r="B18" s="23">
        <v>75373288</v>
      </c>
      <c r="C18" s="38">
        <v>83103426.980000004</v>
      </c>
      <c r="D18" s="37">
        <f t="shared" si="0"/>
        <v>158476714.98000002</v>
      </c>
      <c r="E18" s="37">
        <f t="shared" si="1"/>
        <v>0.18282455518729865</v>
      </c>
      <c r="F18" s="6">
        <v>5619546</v>
      </c>
      <c r="G18" s="6"/>
      <c r="H18" s="6">
        <v>10585207</v>
      </c>
      <c r="I18" s="6">
        <v>15877810</v>
      </c>
      <c r="J18" s="9"/>
      <c r="K18" s="6"/>
      <c r="L18" s="6">
        <v>30546914.300000001</v>
      </c>
      <c r="M18" s="25"/>
      <c r="N18" s="25"/>
      <c r="O18" s="54">
        <f t="shared" si="2"/>
        <v>62629477.299999997</v>
      </c>
      <c r="P18" s="55">
        <f t="shared" si="3"/>
        <v>0</v>
      </c>
      <c r="Q18" s="10">
        <f t="shared" si="4"/>
        <v>62629477.299999997</v>
      </c>
      <c r="R18" s="10">
        <f t="shared" si="5"/>
        <v>221106192.28000003</v>
      </c>
      <c r="S18" s="9">
        <f t="shared" si="6"/>
        <v>0.16489040488314272</v>
      </c>
      <c r="T18" s="10">
        <f t="shared" si="7"/>
        <v>83.092404433782946</v>
      </c>
      <c r="U18" s="47">
        <f t="shared" si="8"/>
        <v>0</v>
      </c>
      <c r="V18" s="10">
        <f t="shared" si="9"/>
        <v>39.519671585761934</v>
      </c>
      <c r="W18" s="10">
        <f t="shared" si="10"/>
        <v>4</v>
      </c>
      <c r="X18" s="16">
        <v>15653</v>
      </c>
      <c r="Y18" s="13">
        <v>1</v>
      </c>
    </row>
    <row r="19" spans="1:25" x14ac:dyDescent="0.25">
      <c r="A19" s="32" t="s">
        <v>25</v>
      </c>
      <c r="B19" s="23">
        <v>80270850</v>
      </c>
      <c r="C19" s="38">
        <v>80333218.609999999</v>
      </c>
      <c r="D19" s="37">
        <f t="shared" si="0"/>
        <v>160604068.61000001</v>
      </c>
      <c r="E19" s="37">
        <f t="shared" si="1"/>
        <v>0.18527874841801972</v>
      </c>
      <c r="F19" s="6">
        <v>5984690</v>
      </c>
      <c r="G19" s="6"/>
      <c r="H19" s="6">
        <v>11273006</v>
      </c>
      <c r="I19" s="6">
        <v>16909509</v>
      </c>
      <c r="J19" s="9"/>
      <c r="K19" s="6"/>
      <c r="L19" s="6">
        <v>32531774.02</v>
      </c>
      <c r="M19" s="25"/>
      <c r="N19" s="25"/>
      <c r="O19" s="54">
        <f t="shared" si="2"/>
        <v>66698979.019999996</v>
      </c>
      <c r="P19" s="55">
        <f t="shared" si="3"/>
        <v>0</v>
      </c>
      <c r="Q19" s="10">
        <f t="shared" si="4"/>
        <v>66698979.019999996</v>
      </c>
      <c r="R19" s="10">
        <f t="shared" si="5"/>
        <v>227303047.63</v>
      </c>
      <c r="S19" s="9">
        <f t="shared" si="6"/>
        <v>0.16951172270842457</v>
      </c>
      <c r="T19" s="10">
        <f t="shared" si="7"/>
        <v>83.092404054522902</v>
      </c>
      <c r="U19" s="47">
        <f t="shared" si="8"/>
        <v>0</v>
      </c>
      <c r="V19" s="10">
        <f t="shared" si="9"/>
        <v>41.53006807191619</v>
      </c>
      <c r="W19" s="10">
        <f t="shared" si="10"/>
        <v>4</v>
      </c>
      <c r="X19" s="16">
        <v>15108</v>
      </c>
      <c r="Y19" s="13">
        <v>1</v>
      </c>
    </row>
    <row r="20" spans="1:25" x14ac:dyDescent="0.25">
      <c r="A20" s="32" t="s">
        <v>26</v>
      </c>
      <c r="B20" s="23">
        <v>99446936</v>
      </c>
      <c r="C20" s="38">
        <v>71612365.219999999</v>
      </c>
      <c r="D20" s="37">
        <f t="shared" si="0"/>
        <v>171059301.22</v>
      </c>
      <c r="E20" s="37">
        <f t="shared" si="1"/>
        <v>0.1973402885095355</v>
      </c>
      <c r="F20" s="6">
        <v>7414386</v>
      </c>
      <c r="G20" s="6"/>
      <c r="H20" s="6">
        <v>13966040</v>
      </c>
      <c r="I20" s="6">
        <v>20949060</v>
      </c>
      <c r="J20" s="9"/>
      <c r="K20" s="6"/>
      <c r="L20" s="6">
        <v>40303363.600000001</v>
      </c>
      <c r="M20" s="25"/>
      <c r="N20" s="25"/>
      <c r="O20" s="54">
        <f t="shared" si="2"/>
        <v>82632849.599999994</v>
      </c>
      <c r="P20" s="55">
        <f t="shared" si="3"/>
        <v>0</v>
      </c>
      <c r="Q20" s="10">
        <f t="shared" si="4"/>
        <v>82632849.599999994</v>
      </c>
      <c r="R20" s="10">
        <f t="shared" si="5"/>
        <v>253692150.81999999</v>
      </c>
      <c r="S20" s="9">
        <f t="shared" si="6"/>
        <v>0.18919145155107864</v>
      </c>
      <c r="T20" s="10">
        <f t="shared" si="7"/>
        <v>83.092403771997553</v>
      </c>
      <c r="U20" s="47">
        <f t="shared" si="8"/>
        <v>0</v>
      </c>
      <c r="V20" s="10">
        <f t="shared" si="9"/>
        <v>48.306551593897595</v>
      </c>
      <c r="W20" s="10">
        <f t="shared" si="10"/>
        <v>4</v>
      </c>
      <c r="X20" s="16">
        <v>44273</v>
      </c>
      <c r="Y20" s="13">
        <v>0</v>
      </c>
    </row>
    <row r="21" spans="1:25" x14ac:dyDescent="0.25">
      <c r="A21" s="32" t="s">
        <v>27</v>
      </c>
      <c r="B21" s="23">
        <v>156659385</v>
      </c>
      <c r="C21" s="38">
        <v>89701202.579999998</v>
      </c>
      <c r="D21" s="37">
        <f t="shared" si="0"/>
        <v>246360587.57999998</v>
      </c>
      <c r="E21" s="37">
        <f t="shared" si="1"/>
        <v>0.28421061633994138</v>
      </c>
      <c r="F21" s="6">
        <v>11679928</v>
      </c>
      <c r="G21" s="6"/>
      <c r="H21" s="6">
        <v>22000791</v>
      </c>
      <c r="I21" s="6">
        <v>33001187</v>
      </c>
      <c r="J21" s="9"/>
      <c r="K21" s="6"/>
      <c r="L21" s="6">
        <v>63490142.649999999</v>
      </c>
      <c r="M21" s="25"/>
      <c r="N21" s="25"/>
      <c r="O21" s="54">
        <f t="shared" si="2"/>
        <v>130172048.65000001</v>
      </c>
      <c r="P21" s="55">
        <f t="shared" si="3"/>
        <v>0</v>
      </c>
      <c r="Q21" s="10">
        <f t="shared" si="4"/>
        <v>130172048.65000001</v>
      </c>
      <c r="R21" s="10">
        <f t="shared" si="5"/>
        <v>376532636.23000002</v>
      </c>
      <c r="S21" s="9">
        <f t="shared" si="6"/>
        <v>0.28080000021463797</v>
      </c>
      <c r="T21" s="10">
        <f t="shared" si="7"/>
        <v>83.092403720338879</v>
      </c>
      <c r="U21" s="47">
        <f t="shared" si="8"/>
        <v>0</v>
      </c>
      <c r="V21" s="10">
        <f t="shared" si="9"/>
        <v>52.838016798336142</v>
      </c>
      <c r="W21" s="10">
        <f t="shared" si="10"/>
        <v>4</v>
      </c>
      <c r="X21" s="16">
        <v>83504</v>
      </c>
      <c r="Y21" s="13">
        <v>1</v>
      </c>
    </row>
    <row r="22" spans="1:25" x14ac:dyDescent="0.25">
      <c r="A22" s="32" t="s">
        <v>28</v>
      </c>
      <c r="B22" s="23">
        <v>133475436</v>
      </c>
      <c r="C22" s="38">
        <v>88752778.560000002</v>
      </c>
      <c r="D22" s="37">
        <f t="shared" si="0"/>
        <v>222228214.56</v>
      </c>
      <c r="E22" s="37">
        <f t="shared" si="1"/>
        <v>0.25637062506076663</v>
      </c>
      <c r="F22" s="6">
        <v>9951421</v>
      </c>
      <c r="G22" s="6"/>
      <c r="H22" s="6">
        <v>18744904</v>
      </c>
      <c r="I22" s="6">
        <v>28117357</v>
      </c>
      <c r="J22" s="9"/>
      <c r="K22" s="6"/>
      <c r="L22" s="6">
        <v>54094265.920000002</v>
      </c>
      <c r="M22" s="25"/>
      <c r="N22" s="25"/>
      <c r="O22" s="54">
        <f t="shared" si="2"/>
        <v>110907947.92</v>
      </c>
      <c r="P22" s="55">
        <f t="shared" si="3"/>
        <v>0</v>
      </c>
      <c r="Q22" s="10">
        <f t="shared" si="4"/>
        <v>110907947.92</v>
      </c>
      <c r="R22" s="10">
        <f t="shared" si="5"/>
        <v>333136162.48000002</v>
      </c>
      <c r="S22" s="9">
        <f t="shared" si="6"/>
        <v>0.24843698924081353</v>
      </c>
      <c r="T22" s="10">
        <f t="shared" si="7"/>
        <v>83.092403549069502</v>
      </c>
      <c r="U22" s="47">
        <f t="shared" si="8"/>
        <v>0</v>
      </c>
      <c r="V22" s="10">
        <f t="shared" si="9"/>
        <v>49.907230789570001</v>
      </c>
      <c r="W22" s="10">
        <f t="shared" si="10"/>
        <v>4</v>
      </c>
      <c r="X22" s="16">
        <v>81077</v>
      </c>
      <c r="Y22" s="13">
        <v>1</v>
      </c>
    </row>
    <row r="23" spans="1:25" x14ac:dyDescent="0.25">
      <c r="A23" s="32" t="s">
        <v>29</v>
      </c>
      <c r="B23" s="23">
        <v>92433257</v>
      </c>
      <c r="C23" s="38">
        <v>82723267.569999993</v>
      </c>
      <c r="D23" s="37">
        <f t="shared" si="0"/>
        <v>175156524.56999999</v>
      </c>
      <c r="E23" s="37">
        <f t="shared" si="1"/>
        <v>0.20206699575205561</v>
      </c>
      <c r="F23" s="6">
        <v>6891472</v>
      </c>
      <c r="G23" s="6"/>
      <c r="H23" s="6">
        <v>12981059</v>
      </c>
      <c r="I23" s="6">
        <v>19471589</v>
      </c>
      <c r="J23" s="9"/>
      <c r="K23" s="6"/>
      <c r="L23" s="6">
        <v>37460894.090000004</v>
      </c>
      <c r="M23" s="25"/>
      <c r="N23" s="25"/>
      <c r="O23" s="54">
        <f t="shared" si="2"/>
        <v>76805014.090000004</v>
      </c>
      <c r="P23" s="55">
        <f t="shared" si="3"/>
        <v>0</v>
      </c>
      <c r="Q23" s="10">
        <f t="shared" si="4"/>
        <v>76805014.090000004</v>
      </c>
      <c r="R23" s="10">
        <f t="shared" si="5"/>
        <v>251961538.66</v>
      </c>
      <c r="S23" s="9">
        <f t="shared" si="6"/>
        <v>0.18790084391673106</v>
      </c>
      <c r="T23" s="10">
        <f t="shared" si="7"/>
        <v>83.092402651136709</v>
      </c>
      <c r="U23" s="47">
        <f t="shared" si="8"/>
        <v>0</v>
      </c>
      <c r="V23" s="10">
        <f t="shared" si="9"/>
        <v>43.849359467797306</v>
      </c>
      <c r="W23" s="10">
        <f t="shared" si="10"/>
        <v>4</v>
      </c>
      <c r="X23" s="16">
        <v>35849</v>
      </c>
      <c r="Y23" s="13">
        <v>1</v>
      </c>
    </row>
    <row r="24" spans="1:25" x14ac:dyDescent="0.25">
      <c r="A24" s="32" t="s">
        <v>30</v>
      </c>
      <c r="B24" s="23">
        <v>112075809</v>
      </c>
      <c r="C24" s="38">
        <v>84238849.650000006</v>
      </c>
      <c r="D24" s="37">
        <f t="shared" si="0"/>
        <v>196314658.65000001</v>
      </c>
      <c r="E24" s="37">
        <f t="shared" si="1"/>
        <v>0.22647579582251012</v>
      </c>
      <c r="F24" s="6">
        <v>8355946</v>
      </c>
      <c r="G24" s="6"/>
      <c r="H24" s="6">
        <v>15739603</v>
      </c>
      <c r="I24" s="6">
        <v>23609404</v>
      </c>
      <c r="J24" s="9"/>
      <c r="K24" s="6"/>
      <c r="L24" s="6">
        <v>45421530.710000001</v>
      </c>
      <c r="M24" s="25"/>
      <c r="N24" s="25"/>
      <c r="O24" s="54">
        <f t="shared" si="2"/>
        <v>93126483.710000008</v>
      </c>
      <c r="P24" s="55">
        <f t="shared" si="3"/>
        <v>0</v>
      </c>
      <c r="Q24" s="10">
        <f t="shared" si="4"/>
        <v>93126483.710000008</v>
      </c>
      <c r="R24" s="10">
        <f t="shared" si="5"/>
        <v>289441142.36000001</v>
      </c>
      <c r="S24" s="9">
        <f t="shared" si="6"/>
        <v>0.21585133668776388</v>
      </c>
      <c r="T24" s="10">
        <f t="shared" si="7"/>
        <v>83.092403740757305</v>
      </c>
      <c r="U24" s="47">
        <f t="shared" si="8"/>
        <v>0</v>
      </c>
      <c r="V24" s="10">
        <f t="shared" si="9"/>
        <v>47.437356104941074</v>
      </c>
      <c r="W24" s="10">
        <f t="shared" si="10"/>
        <v>4</v>
      </c>
      <c r="X24" s="16">
        <v>36069</v>
      </c>
      <c r="Y24" s="13">
        <v>1</v>
      </c>
    </row>
    <row r="25" spans="1:25" x14ac:dyDescent="0.25">
      <c r="A25" s="32" t="s">
        <v>31</v>
      </c>
      <c r="B25" s="23">
        <v>83157596</v>
      </c>
      <c r="C25" s="38">
        <v>83148254.040000007</v>
      </c>
      <c r="D25" s="37">
        <f t="shared" si="0"/>
        <v>166305850.04000002</v>
      </c>
      <c r="E25" s="37">
        <f t="shared" si="1"/>
        <v>0.191856532755905</v>
      </c>
      <c r="F25" s="6">
        <v>6199914</v>
      </c>
      <c r="G25" s="6"/>
      <c r="H25" s="6">
        <v>11678412</v>
      </c>
      <c r="I25" s="6">
        <v>17517619</v>
      </c>
      <c r="J25" s="9"/>
      <c r="K25" s="6"/>
      <c r="L25" s="6">
        <v>33701700.189999998</v>
      </c>
      <c r="M25" s="25"/>
      <c r="N25" s="25"/>
      <c r="O25" s="54">
        <f t="shared" si="2"/>
        <v>69097645.189999998</v>
      </c>
      <c r="P25" s="55">
        <f t="shared" si="3"/>
        <v>0</v>
      </c>
      <c r="Q25" s="10">
        <f t="shared" si="4"/>
        <v>69097645.189999998</v>
      </c>
      <c r="R25" s="10">
        <f t="shared" si="5"/>
        <v>235403495.23000002</v>
      </c>
      <c r="S25" s="9">
        <f t="shared" si="6"/>
        <v>0.17555264843160481</v>
      </c>
      <c r="T25" s="10">
        <f t="shared" si="7"/>
        <v>83.092403476887426</v>
      </c>
      <c r="U25" s="47">
        <f t="shared" si="8"/>
        <v>0</v>
      </c>
      <c r="V25" s="10">
        <f t="shared" si="9"/>
        <v>41.548535528594201</v>
      </c>
      <c r="W25" s="10">
        <f t="shared" si="10"/>
        <v>4</v>
      </c>
      <c r="X25" s="16">
        <v>17314</v>
      </c>
      <c r="Y25" s="13">
        <v>1</v>
      </c>
    </row>
    <row r="26" spans="1:25" x14ac:dyDescent="0.25">
      <c r="A26" s="32" t="s">
        <v>32</v>
      </c>
      <c r="B26" s="23">
        <v>118278034</v>
      </c>
      <c r="C26" s="38">
        <v>89642159.459999993</v>
      </c>
      <c r="D26" s="37">
        <f t="shared" si="0"/>
        <v>207920193.45999998</v>
      </c>
      <c r="E26" s="37">
        <f t="shared" si="1"/>
        <v>0.23986436675305176</v>
      </c>
      <c r="F26" s="6">
        <v>8818361</v>
      </c>
      <c r="G26" s="6"/>
      <c r="H26" s="6">
        <v>16610625</v>
      </c>
      <c r="I26" s="6">
        <v>24915938</v>
      </c>
      <c r="J26" s="9"/>
      <c r="K26" s="6"/>
      <c r="L26" s="6">
        <v>47935138.049999997</v>
      </c>
      <c r="M26" s="25"/>
      <c r="N26" s="25"/>
      <c r="O26" s="54">
        <f t="shared" si="2"/>
        <v>98280062.049999997</v>
      </c>
      <c r="P26" s="55">
        <f t="shared" si="3"/>
        <v>0</v>
      </c>
      <c r="Q26" s="10">
        <f t="shared" si="4"/>
        <v>98280062.049999997</v>
      </c>
      <c r="R26" s="10">
        <f t="shared" si="5"/>
        <v>306200255.50999999</v>
      </c>
      <c r="S26" s="9">
        <f t="shared" si="6"/>
        <v>0.2283494803367053</v>
      </c>
      <c r="T26" s="10">
        <f t="shared" si="7"/>
        <v>83.092404165256923</v>
      </c>
      <c r="U26" s="47">
        <f t="shared" si="8"/>
        <v>0</v>
      </c>
      <c r="V26" s="10">
        <f t="shared" si="9"/>
        <v>47.268165931611286</v>
      </c>
      <c r="W26" s="10">
        <f t="shared" si="10"/>
        <v>4</v>
      </c>
      <c r="X26" s="16">
        <v>45641</v>
      </c>
      <c r="Y26" s="13">
        <v>1</v>
      </c>
    </row>
    <row r="27" spans="1:25" x14ac:dyDescent="0.25">
      <c r="A27" s="32" t="s">
        <v>33</v>
      </c>
      <c r="B27" s="23">
        <v>108294554</v>
      </c>
      <c r="C27" s="38">
        <v>86035316.760000005</v>
      </c>
      <c r="D27" s="37">
        <f t="shared" si="0"/>
        <v>194329870.75999999</v>
      </c>
      <c r="E27" s="37">
        <f t="shared" si="1"/>
        <v>0.22418607166223722</v>
      </c>
      <c r="F27" s="6">
        <v>8074030</v>
      </c>
      <c r="G27" s="6"/>
      <c r="H27" s="6">
        <v>15208574</v>
      </c>
      <c r="I27" s="6">
        <v>22812861</v>
      </c>
      <c r="J27" s="9"/>
      <c r="K27" s="6"/>
      <c r="L27" s="6">
        <v>43889082.229999997</v>
      </c>
      <c r="M27" s="25"/>
      <c r="N27" s="25"/>
      <c r="O27" s="54">
        <f t="shared" si="2"/>
        <v>89984547.229999989</v>
      </c>
      <c r="P27" s="55">
        <f t="shared" si="3"/>
        <v>0</v>
      </c>
      <c r="Q27" s="10">
        <f t="shared" si="4"/>
        <v>89984547.229999989</v>
      </c>
      <c r="R27" s="10">
        <f t="shared" si="5"/>
        <v>284314417.99000001</v>
      </c>
      <c r="S27" s="9">
        <f t="shared" si="6"/>
        <v>0.21202807127680218</v>
      </c>
      <c r="T27" s="10">
        <f t="shared" si="7"/>
        <v>83.09240299378304</v>
      </c>
      <c r="U27" s="47">
        <f t="shared" si="8"/>
        <v>0</v>
      </c>
      <c r="V27" s="10">
        <f t="shared" si="9"/>
        <v>46.305051754566392</v>
      </c>
      <c r="W27" s="10">
        <f t="shared" si="10"/>
        <v>4</v>
      </c>
      <c r="X27" s="16">
        <v>19028</v>
      </c>
      <c r="Y27" s="13">
        <v>1</v>
      </c>
    </row>
    <row r="28" spans="1:25" x14ac:dyDescent="0.25">
      <c r="A28" s="32" t="s">
        <v>34</v>
      </c>
      <c r="B28" s="23">
        <v>99137216</v>
      </c>
      <c r="C28" s="38">
        <v>82604116.230000004</v>
      </c>
      <c r="D28" s="37">
        <f t="shared" si="0"/>
        <v>181741332.23000002</v>
      </c>
      <c r="E28" s="37">
        <f t="shared" si="1"/>
        <v>0.20966347155978138</v>
      </c>
      <c r="F28" s="6">
        <v>7391294</v>
      </c>
      <c r="G28" s="6"/>
      <c r="H28" s="6">
        <v>13922544</v>
      </c>
      <c r="I28" s="6">
        <v>20883816</v>
      </c>
      <c r="J28" s="9"/>
      <c r="K28" s="6"/>
      <c r="L28" s="6">
        <v>40177841.670000002</v>
      </c>
      <c r="M28" s="25"/>
      <c r="N28" s="25"/>
      <c r="O28" s="54">
        <f t="shared" si="2"/>
        <v>82375495.670000002</v>
      </c>
      <c r="P28" s="55">
        <f t="shared" si="3"/>
        <v>0</v>
      </c>
      <c r="Q28" s="10">
        <f t="shared" si="4"/>
        <v>82375495.670000002</v>
      </c>
      <c r="R28" s="10">
        <f t="shared" si="5"/>
        <v>264116827.90000004</v>
      </c>
      <c r="S28" s="9">
        <f t="shared" si="6"/>
        <v>0.19696567626533018</v>
      </c>
      <c r="T28" s="10">
        <f t="shared" si="7"/>
        <v>83.09240363376756</v>
      </c>
      <c r="U28" s="47">
        <f t="shared" si="8"/>
        <v>0</v>
      </c>
      <c r="V28" s="10">
        <f t="shared" si="9"/>
        <v>45.325680547862895</v>
      </c>
      <c r="W28" s="10">
        <f t="shared" si="10"/>
        <v>4</v>
      </c>
      <c r="X28" s="16">
        <v>41459</v>
      </c>
      <c r="Y28" s="13">
        <v>1</v>
      </c>
    </row>
    <row r="29" spans="1:25" x14ac:dyDescent="0.25">
      <c r="A29" s="32" t="s">
        <v>35</v>
      </c>
      <c r="B29" s="23">
        <v>85807540</v>
      </c>
      <c r="C29" s="38">
        <v>83923877.810000002</v>
      </c>
      <c r="D29" s="37">
        <f t="shared" si="0"/>
        <v>169731417.81</v>
      </c>
      <c r="E29" s="37">
        <f t="shared" si="1"/>
        <v>0.19580839346864903</v>
      </c>
      <c r="F29" s="6">
        <v>6397484</v>
      </c>
      <c r="G29" s="6"/>
      <c r="H29" s="6">
        <v>12050563</v>
      </c>
      <c r="I29" s="6">
        <v>18075844</v>
      </c>
      <c r="J29" s="9"/>
      <c r="K29" s="6"/>
      <c r="L29" s="6">
        <v>34775656.170000002</v>
      </c>
      <c r="M29" s="25"/>
      <c r="N29" s="25"/>
      <c r="O29" s="54">
        <f t="shared" si="2"/>
        <v>71299547.170000002</v>
      </c>
      <c r="P29" s="55">
        <f t="shared" si="3"/>
        <v>0</v>
      </c>
      <c r="Q29" s="10">
        <f t="shared" si="4"/>
        <v>71299547.170000002</v>
      </c>
      <c r="R29" s="10">
        <f t="shared" si="5"/>
        <v>241030964.98000002</v>
      </c>
      <c r="S29" s="9">
        <f t="shared" si="6"/>
        <v>0.17974934575598395</v>
      </c>
      <c r="T29" s="10">
        <f t="shared" si="7"/>
        <v>83.092403266659318</v>
      </c>
      <c r="U29" s="47">
        <f t="shared" si="8"/>
        <v>0</v>
      </c>
      <c r="V29" s="10">
        <f t="shared" si="9"/>
        <v>42.007277197091362</v>
      </c>
      <c r="W29" s="10">
        <f t="shared" si="10"/>
        <v>4</v>
      </c>
      <c r="X29" s="16">
        <v>27479</v>
      </c>
      <c r="Y29" s="13">
        <v>0</v>
      </c>
    </row>
    <row r="30" spans="1:25" x14ac:dyDescent="0.25">
      <c r="A30" s="32" t="s">
        <v>36</v>
      </c>
      <c r="B30" s="23">
        <v>244274577</v>
      </c>
      <c r="C30" s="38">
        <v>97786878.620000005</v>
      </c>
      <c r="D30" s="37">
        <f t="shared" si="0"/>
        <v>342061455.62</v>
      </c>
      <c r="E30" s="37">
        <f t="shared" si="1"/>
        <v>0.39461465034998155</v>
      </c>
      <c r="F30" s="6">
        <v>18212184</v>
      </c>
      <c r="G30" s="6"/>
      <c r="H30" s="6">
        <v>34305216</v>
      </c>
      <c r="I30" s="6">
        <v>51457823</v>
      </c>
      <c r="J30" s="9"/>
      <c r="K30" s="6"/>
      <c r="L30" s="6">
        <v>98998395.299999997</v>
      </c>
      <c r="M30" s="25"/>
      <c r="N30" s="25"/>
      <c r="O30" s="54">
        <f t="shared" si="2"/>
        <v>202973618.30000001</v>
      </c>
      <c r="P30" s="55">
        <f t="shared" si="3"/>
        <v>0</v>
      </c>
      <c r="Q30" s="10">
        <f t="shared" si="4"/>
        <v>202973618.30000001</v>
      </c>
      <c r="R30" s="10">
        <f t="shared" si="5"/>
        <v>545035073.92000008</v>
      </c>
      <c r="S30" s="9">
        <f t="shared" si="6"/>
        <v>0.40646104519937337</v>
      </c>
      <c r="T30" s="10">
        <f t="shared" si="7"/>
        <v>83.092403963102555</v>
      </c>
      <c r="U30" s="47">
        <f t="shared" si="8"/>
        <v>0</v>
      </c>
      <c r="V30" s="10">
        <f t="shared" si="9"/>
        <v>59.338348406458785</v>
      </c>
      <c r="W30" s="10">
        <f t="shared" si="10"/>
        <v>4</v>
      </c>
      <c r="X30" s="16">
        <v>211126</v>
      </c>
      <c r="Y30" s="13">
        <v>1</v>
      </c>
    </row>
    <row r="31" spans="1:25" x14ac:dyDescent="0.25">
      <c r="A31" s="32" t="s">
        <v>37</v>
      </c>
      <c r="B31" s="23">
        <v>305406316</v>
      </c>
      <c r="C31" s="38">
        <v>108817872.45</v>
      </c>
      <c r="D31" s="37">
        <f t="shared" si="0"/>
        <v>414224188.44999999</v>
      </c>
      <c r="E31" s="37">
        <f t="shared" si="1"/>
        <v>0.47786422762958131</v>
      </c>
      <c r="F31" s="6">
        <v>22769934</v>
      </c>
      <c r="G31" s="6"/>
      <c r="H31" s="6">
        <v>42890380</v>
      </c>
      <c r="I31" s="6">
        <v>64335570</v>
      </c>
      <c r="J31" s="9"/>
      <c r="K31" s="6"/>
      <c r="L31" s="6">
        <v>123773564.63</v>
      </c>
      <c r="M31" s="25"/>
      <c r="N31" s="25"/>
      <c r="O31" s="54">
        <f t="shared" si="2"/>
        <v>253769448.63</v>
      </c>
      <c r="P31" s="55">
        <f t="shared" si="3"/>
        <v>0</v>
      </c>
      <c r="Q31" s="10">
        <f t="shared" si="4"/>
        <v>253769448.63</v>
      </c>
      <c r="R31" s="10">
        <f t="shared" si="5"/>
        <v>667993637.07999992</v>
      </c>
      <c r="S31" s="9">
        <f t="shared" si="6"/>
        <v>0.49815765059171263</v>
      </c>
      <c r="T31" s="10">
        <f t="shared" si="7"/>
        <v>83.092403573605196</v>
      </c>
      <c r="U31" s="47">
        <f t="shared" si="8"/>
        <v>0</v>
      </c>
      <c r="V31" s="10">
        <f t="shared" si="9"/>
        <v>61.263792821850608</v>
      </c>
      <c r="W31" s="10">
        <f t="shared" si="10"/>
        <v>4</v>
      </c>
      <c r="X31" s="16">
        <v>284471</v>
      </c>
      <c r="Y31" s="13">
        <v>1</v>
      </c>
    </row>
    <row r="32" spans="1:25" x14ac:dyDescent="0.25">
      <c r="A32" s="32" t="s">
        <v>38</v>
      </c>
      <c r="B32" s="23">
        <v>70722941</v>
      </c>
      <c r="C32" s="38">
        <v>80381214.219999999</v>
      </c>
      <c r="D32" s="37">
        <f t="shared" si="0"/>
        <v>151104155.22</v>
      </c>
      <c r="E32" s="37">
        <f t="shared" si="1"/>
        <v>0.17431929964307633</v>
      </c>
      <c r="F32" s="6">
        <v>5272834</v>
      </c>
      <c r="G32" s="6"/>
      <c r="H32" s="6">
        <v>9932125</v>
      </c>
      <c r="I32" s="6">
        <v>14898188</v>
      </c>
      <c r="J32" s="9"/>
      <c r="K32" s="6"/>
      <c r="L32" s="6">
        <v>28662244.629999999</v>
      </c>
      <c r="M32" s="25"/>
      <c r="N32" s="25"/>
      <c r="O32" s="54">
        <f t="shared" si="2"/>
        <v>58765391.629999995</v>
      </c>
      <c r="P32" s="55">
        <f t="shared" si="3"/>
        <v>0</v>
      </c>
      <c r="Q32" s="10">
        <f t="shared" si="4"/>
        <v>58765391.629999995</v>
      </c>
      <c r="R32" s="10">
        <f t="shared" si="5"/>
        <v>209869546.84999999</v>
      </c>
      <c r="S32" s="9">
        <f t="shared" si="6"/>
        <v>0.15651065307531142</v>
      </c>
      <c r="T32" s="10">
        <f t="shared" si="7"/>
        <v>83.092403679875233</v>
      </c>
      <c r="U32" s="47">
        <f t="shared" si="8"/>
        <v>0</v>
      </c>
      <c r="V32" s="10">
        <f t="shared" si="9"/>
        <v>38.890652308297256</v>
      </c>
      <c r="W32" s="10">
        <f t="shared" si="10"/>
        <v>4</v>
      </c>
      <c r="X32" s="16">
        <v>10217</v>
      </c>
      <c r="Y32" s="13">
        <v>1</v>
      </c>
    </row>
    <row r="33" spans="1:25" x14ac:dyDescent="0.25">
      <c r="A33" s="32" t="s">
        <v>39</v>
      </c>
      <c r="B33" s="23">
        <v>74759212</v>
      </c>
      <c r="C33" s="38">
        <v>84006090.109999999</v>
      </c>
      <c r="D33" s="37">
        <f t="shared" si="0"/>
        <v>158765302.11000001</v>
      </c>
      <c r="E33" s="37">
        <f t="shared" si="1"/>
        <v>0.18315747989287248</v>
      </c>
      <c r="F33" s="6">
        <v>5573763</v>
      </c>
      <c r="G33" s="6"/>
      <c r="H33" s="6">
        <v>10498968</v>
      </c>
      <c r="I33" s="6">
        <v>15748451</v>
      </c>
      <c r="J33" s="9"/>
      <c r="K33" s="6"/>
      <c r="L33" s="6">
        <v>30298044.41</v>
      </c>
      <c r="M33" s="25"/>
      <c r="N33" s="25"/>
      <c r="O33" s="54">
        <f t="shared" si="2"/>
        <v>62119226.409999996</v>
      </c>
      <c r="P33" s="55">
        <f t="shared" si="3"/>
        <v>0</v>
      </c>
      <c r="Q33" s="10">
        <f t="shared" si="4"/>
        <v>62119226.409999996</v>
      </c>
      <c r="R33" s="10">
        <f t="shared" si="5"/>
        <v>220884528.52000001</v>
      </c>
      <c r="S33" s="9">
        <f t="shared" si="6"/>
        <v>0.16472509867096735</v>
      </c>
      <c r="T33" s="10">
        <f t="shared" si="7"/>
        <v>83.092403930100275</v>
      </c>
      <c r="U33" s="47">
        <f t="shared" si="8"/>
        <v>0</v>
      </c>
      <c r="V33" s="10">
        <f t="shared" si="9"/>
        <v>39.126449913445761</v>
      </c>
      <c r="W33" s="10">
        <f t="shared" si="10"/>
        <v>4</v>
      </c>
      <c r="X33" s="16">
        <v>11088</v>
      </c>
      <c r="Y33" s="13">
        <v>1</v>
      </c>
    </row>
    <row r="34" spans="1:25" x14ac:dyDescent="0.25">
      <c r="A34" s="32" t="s">
        <v>40</v>
      </c>
      <c r="B34" s="23">
        <v>74702033</v>
      </c>
      <c r="C34" s="38">
        <v>83568404.799999997</v>
      </c>
      <c r="D34" s="37">
        <f t="shared" si="0"/>
        <v>158270437.80000001</v>
      </c>
      <c r="E34" s="37">
        <f t="shared" si="1"/>
        <v>0.1825865862611788</v>
      </c>
      <c r="F34" s="6">
        <v>5569500</v>
      </c>
      <c r="G34" s="6"/>
      <c r="H34" s="6">
        <v>10490938</v>
      </c>
      <c r="I34" s="6">
        <v>15736406</v>
      </c>
      <c r="J34" s="9"/>
      <c r="K34" s="6"/>
      <c r="L34" s="6">
        <v>30274871.120000001</v>
      </c>
      <c r="M34" s="25"/>
      <c r="N34" s="25"/>
      <c r="O34" s="54">
        <f t="shared" si="2"/>
        <v>62071715.120000005</v>
      </c>
      <c r="P34" s="55">
        <f t="shared" si="3"/>
        <v>0</v>
      </c>
      <c r="Q34" s="10">
        <f t="shared" si="4"/>
        <v>62071715.120000005</v>
      </c>
      <c r="R34" s="10">
        <f t="shared" si="5"/>
        <v>220342152.92000002</v>
      </c>
      <c r="S34" s="9">
        <f t="shared" si="6"/>
        <v>0.16432062093400066</v>
      </c>
      <c r="T34" s="10">
        <f t="shared" si="7"/>
        <v>83.092404084906235</v>
      </c>
      <c r="U34" s="47">
        <f t="shared" si="8"/>
        <v>0</v>
      </c>
      <c r="V34" s="10">
        <f t="shared" si="9"/>
        <v>39.218767561910418</v>
      </c>
      <c r="W34" s="10">
        <f t="shared" si="10"/>
        <v>4</v>
      </c>
      <c r="X34" s="16">
        <v>10753</v>
      </c>
      <c r="Y34" s="13">
        <v>1</v>
      </c>
    </row>
    <row r="35" spans="1:25" x14ac:dyDescent="0.25">
      <c r="A35" s="32" t="s">
        <v>45</v>
      </c>
      <c r="B35" s="23">
        <v>202037396</v>
      </c>
      <c r="C35" s="38">
        <v>91252890.010000005</v>
      </c>
      <c r="D35" s="37">
        <f t="shared" si="0"/>
        <v>293290286.00999999</v>
      </c>
      <c r="E35" s="37">
        <f t="shared" si="1"/>
        <v>0.33835043897332706</v>
      </c>
      <c r="F35" s="6">
        <v>15063140</v>
      </c>
      <c r="G35" s="6"/>
      <c r="H35" s="6">
        <v>28373548</v>
      </c>
      <c r="I35" s="6">
        <v>42560322</v>
      </c>
      <c r="J35" s="9"/>
      <c r="K35" s="6"/>
      <c r="L35" s="6">
        <v>81880718.670000002</v>
      </c>
      <c r="M35" s="25"/>
      <c r="N35" s="25"/>
      <c r="O35" s="54">
        <f t="shared" si="2"/>
        <v>167877728.67000002</v>
      </c>
      <c r="P35" s="55">
        <f t="shared" si="3"/>
        <v>0</v>
      </c>
      <c r="Q35" s="10">
        <f t="shared" si="4"/>
        <v>167877728.67000002</v>
      </c>
      <c r="R35" s="10">
        <f t="shared" si="5"/>
        <v>461168014.68000001</v>
      </c>
      <c r="S35" s="9">
        <f t="shared" si="6"/>
        <v>0.34391701053511664</v>
      </c>
      <c r="T35" s="10">
        <f t="shared" si="7"/>
        <v>83.09240368055427</v>
      </c>
      <c r="U35" s="47">
        <f t="shared" si="8"/>
        <v>0</v>
      </c>
      <c r="V35" s="10">
        <f t="shared" si="9"/>
        <v>57.239443881300609</v>
      </c>
      <c r="W35" s="10">
        <f t="shared" si="10"/>
        <v>4</v>
      </c>
      <c r="X35" s="16">
        <v>74266</v>
      </c>
      <c r="Y35" s="13">
        <v>1</v>
      </c>
    </row>
    <row r="36" spans="1:25" x14ac:dyDescent="0.25">
      <c r="A36" s="32" t="s">
        <v>46</v>
      </c>
      <c r="B36" s="23">
        <v>183551742</v>
      </c>
      <c r="C36" s="38">
        <v>87215994.420000002</v>
      </c>
      <c r="D36" s="37">
        <f t="shared" si="0"/>
        <v>270767736.42000002</v>
      </c>
      <c r="E36" s="37">
        <f t="shared" si="1"/>
        <v>0.31236759909053874</v>
      </c>
      <c r="F36" s="6">
        <v>13684920</v>
      </c>
      <c r="G36" s="6"/>
      <c r="H36" s="6">
        <v>25777476</v>
      </c>
      <c r="I36" s="6">
        <v>38666214</v>
      </c>
      <c r="J36" s="9"/>
      <c r="K36" s="6"/>
      <c r="L36" s="6">
        <v>74388944.040000007</v>
      </c>
      <c r="M36" s="25"/>
      <c r="N36" s="25"/>
      <c r="O36" s="54">
        <f t="shared" si="2"/>
        <v>152517554.04000002</v>
      </c>
      <c r="P36" s="55">
        <f t="shared" si="3"/>
        <v>0</v>
      </c>
      <c r="Q36" s="10">
        <f t="shared" si="4"/>
        <v>152517554.04000002</v>
      </c>
      <c r="R36" s="10">
        <f t="shared" si="5"/>
        <v>423285290.46000004</v>
      </c>
      <c r="S36" s="9">
        <f t="shared" si="6"/>
        <v>0.31566588979399368</v>
      </c>
      <c r="T36" s="10">
        <f t="shared" si="7"/>
        <v>83.09240347062466</v>
      </c>
      <c r="U36" s="47">
        <f t="shared" si="8"/>
        <v>0</v>
      </c>
      <c r="V36" s="10">
        <f t="shared" si="9"/>
        <v>56.327816621188276</v>
      </c>
      <c r="W36" s="10">
        <f t="shared" si="10"/>
        <v>4</v>
      </c>
      <c r="X36" s="16">
        <v>70535</v>
      </c>
      <c r="Y36" s="13">
        <v>1</v>
      </c>
    </row>
    <row r="37" spans="1:25" x14ac:dyDescent="0.25">
      <c r="A37" s="32" t="s">
        <v>47</v>
      </c>
      <c r="B37" s="23">
        <v>142811851</v>
      </c>
      <c r="C37" s="38">
        <v>85626667.219999999</v>
      </c>
      <c r="D37" s="37">
        <f t="shared" si="0"/>
        <v>228438518.22</v>
      </c>
      <c r="E37" s="37">
        <f t="shared" si="1"/>
        <v>0.26353505930816279</v>
      </c>
      <c r="F37" s="6">
        <v>10647509</v>
      </c>
      <c r="G37" s="6"/>
      <c r="H37" s="6">
        <v>20056084</v>
      </c>
      <c r="I37" s="6">
        <v>30084125</v>
      </c>
      <c r="J37" s="9"/>
      <c r="K37" s="6"/>
      <c r="L37" s="6">
        <v>57878082.039999999</v>
      </c>
      <c r="M37" s="25"/>
      <c r="N37" s="25"/>
      <c r="O37" s="54">
        <f t="shared" si="2"/>
        <v>118665800.03999999</v>
      </c>
      <c r="P37" s="55">
        <f t="shared" si="3"/>
        <v>0</v>
      </c>
      <c r="Q37" s="10">
        <f t="shared" si="4"/>
        <v>118665800.03999999</v>
      </c>
      <c r="R37" s="10">
        <f t="shared" si="5"/>
        <v>347104318.25999999</v>
      </c>
      <c r="S37" s="9">
        <f t="shared" si="6"/>
        <v>0.25885377059951159</v>
      </c>
      <c r="T37" s="10">
        <f t="shared" si="7"/>
        <v>83.092403893007443</v>
      </c>
      <c r="U37" s="47">
        <f t="shared" si="8"/>
        <v>0</v>
      </c>
      <c r="V37" s="10">
        <f t="shared" si="9"/>
        <v>51.946493509346659</v>
      </c>
      <c r="W37" s="10">
        <f t="shared" si="10"/>
        <v>4</v>
      </c>
      <c r="X37" s="16">
        <v>33026</v>
      </c>
      <c r="Y37" s="13">
        <v>1</v>
      </c>
    </row>
    <row r="38" spans="1:25" x14ac:dyDescent="0.25">
      <c r="A38" s="32" t="s">
        <v>48</v>
      </c>
      <c r="B38" s="23">
        <v>257252195</v>
      </c>
      <c r="C38" s="38">
        <v>91782700.230000004</v>
      </c>
      <c r="D38" s="37">
        <f t="shared" si="0"/>
        <v>349034895.23000002</v>
      </c>
      <c r="E38" s="37">
        <f t="shared" si="1"/>
        <v>0.40265946623971427</v>
      </c>
      <c r="F38" s="6">
        <v>19179746</v>
      </c>
      <c r="G38" s="6"/>
      <c r="H38" s="6">
        <v>36127755</v>
      </c>
      <c r="I38" s="6">
        <v>54191632</v>
      </c>
      <c r="J38" s="9"/>
      <c r="K38" s="6"/>
      <c r="L38" s="6">
        <v>104257900.12</v>
      </c>
      <c r="M38" s="25"/>
      <c r="N38" s="25"/>
      <c r="O38" s="54">
        <f t="shared" si="2"/>
        <v>213757033.12</v>
      </c>
      <c r="P38" s="55">
        <f t="shared" si="3"/>
        <v>0</v>
      </c>
      <c r="Q38" s="10">
        <f t="shared" si="4"/>
        <v>213757033.12</v>
      </c>
      <c r="R38" s="10">
        <f t="shared" si="5"/>
        <v>562791928.35000002</v>
      </c>
      <c r="S38" s="9">
        <f t="shared" si="6"/>
        <v>0.41970325649260526</v>
      </c>
      <c r="T38" s="10">
        <f t="shared" si="7"/>
        <v>83.092403981237169</v>
      </c>
      <c r="U38" s="47">
        <f t="shared" si="8"/>
        <v>0</v>
      </c>
      <c r="V38" s="10">
        <f t="shared" si="9"/>
        <v>61.242310164759509</v>
      </c>
      <c r="W38" s="10">
        <f t="shared" si="10"/>
        <v>4</v>
      </c>
      <c r="X38" s="16">
        <v>120489</v>
      </c>
      <c r="Y38" s="13">
        <v>0</v>
      </c>
    </row>
    <row r="39" spans="1:25" x14ac:dyDescent="0.25">
      <c r="A39" s="32" t="s">
        <v>49</v>
      </c>
      <c r="B39" s="23">
        <v>161068048</v>
      </c>
      <c r="C39" s="38">
        <v>84463314.180000007</v>
      </c>
      <c r="D39" s="37">
        <f t="shared" si="0"/>
        <v>245531362.18000001</v>
      </c>
      <c r="E39" s="37">
        <f t="shared" si="1"/>
        <v>0.28325399148231395</v>
      </c>
      <c r="F39" s="6">
        <v>12008622</v>
      </c>
      <c r="G39" s="6"/>
      <c r="H39" s="6">
        <v>22619931</v>
      </c>
      <c r="I39" s="6">
        <v>33929897</v>
      </c>
      <c r="J39" s="9"/>
      <c r="K39" s="6"/>
      <c r="L39" s="6">
        <v>65276863.780000001</v>
      </c>
      <c r="M39" s="25"/>
      <c r="N39" s="25"/>
      <c r="O39" s="54">
        <f t="shared" si="2"/>
        <v>133835313.78</v>
      </c>
      <c r="P39" s="55">
        <f t="shared" si="3"/>
        <v>0</v>
      </c>
      <c r="Q39" s="10">
        <f t="shared" si="4"/>
        <v>133835313.78</v>
      </c>
      <c r="R39" s="10">
        <f t="shared" si="5"/>
        <v>379366675.96000004</v>
      </c>
      <c r="S39" s="9">
        <f t="shared" si="6"/>
        <v>0.28291349126486981</v>
      </c>
      <c r="T39" s="10">
        <f t="shared" si="7"/>
        <v>83.092404385505432</v>
      </c>
      <c r="U39" s="47">
        <f t="shared" si="8"/>
        <v>0</v>
      </c>
      <c r="V39" s="10">
        <f t="shared" si="9"/>
        <v>54.508439407379981</v>
      </c>
      <c r="W39" s="10">
        <f t="shared" si="10"/>
        <v>4</v>
      </c>
      <c r="X39" s="16">
        <v>38002</v>
      </c>
      <c r="Y39" s="13">
        <v>1</v>
      </c>
    </row>
    <row r="40" spans="1:25" x14ac:dyDescent="0.25">
      <c r="A40" s="32" t="s">
        <v>50</v>
      </c>
      <c r="B40" s="23">
        <v>145191390</v>
      </c>
      <c r="C40" s="38">
        <v>79439132.170000002</v>
      </c>
      <c r="D40" s="37">
        <f t="shared" si="0"/>
        <v>224630522.17000002</v>
      </c>
      <c r="E40" s="37">
        <f t="shared" si="1"/>
        <v>0.25914201529482556</v>
      </c>
      <c r="F40" s="6">
        <v>10824918</v>
      </c>
      <c r="G40" s="6"/>
      <c r="H40" s="6">
        <v>20390259</v>
      </c>
      <c r="I40" s="6">
        <v>30585389</v>
      </c>
      <c r="J40" s="9"/>
      <c r="K40" s="6"/>
      <c r="L40" s="6">
        <v>58842450.210000001</v>
      </c>
      <c r="M40" s="25"/>
      <c r="N40" s="25"/>
      <c r="O40" s="54">
        <f t="shared" si="2"/>
        <v>120643016.21000001</v>
      </c>
      <c r="P40" s="55">
        <f t="shared" si="3"/>
        <v>0</v>
      </c>
      <c r="Q40" s="10">
        <f t="shared" si="4"/>
        <v>120643016.21000001</v>
      </c>
      <c r="R40" s="10">
        <f t="shared" si="5"/>
        <v>345273538.38</v>
      </c>
      <c r="S40" s="9">
        <f t="shared" si="6"/>
        <v>0.25748846267867859</v>
      </c>
      <c r="T40" s="10">
        <f t="shared" si="7"/>
        <v>83.092403902187314</v>
      </c>
      <c r="U40" s="47">
        <f t="shared" si="8"/>
        <v>0</v>
      </c>
      <c r="V40" s="10">
        <f t="shared" si="9"/>
        <v>53.707312365457426</v>
      </c>
      <c r="W40" s="10">
        <f t="shared" si="10"/>
        <v>4</v>
      </c>
      <c r="X40" s="16">
        <v>31659</v>
      </c>
      <c r="Y40" s="13">
        <v>1</v>
      </c>
    </row>
    <row r="41" spans="1:25" x14ac:dyDescent="0.25">
      <c r="A41" s="32" t="s">
        <v>51</v>
      </c>
      <c r="B41" s="23">
        <v>367258725</v>
      </c>
      <c r="C41" s="38">
        <v>103482735.55</v>
      </c>
      <c r="D41" s="37">
        <f t="shared" si="0"/>
        <v>470741460.55000001</v>
      </c>
      <c r="E41" s="37">
        <f t="shared" si="1"/>
        <v>0.54306462715443282</v>
      </c>
      <c r="F41" s="6">
        <v>27381415</v>
      </c>
      <c r="G41" s="6"/>
      <c r="H41" s="6">
        <v>51576754</v>
      </c>
      <c r="I41" s="6">
        <v>77365131</v>
      </c>
      <c r="J41" s="9"/>
      <c r="K41" s="6"/>
      <c r="L41" s="6">
        <v>148840803.84999999</v>
      </c>
      <c r="M41" s="25"/>
      <c r="N41" s="25"/>
      <c r="O41" s="54">
        <f t="shared" si="2"/>
        <v>305164103.85000002</v>
      </c>
      <c r="P41" s="55">
        <f t="shared" si="3"/>
        <v>0</v>
      </c>
      <c r="Q41" s="10">
        <f t="shared" si="4"/>
        <v>305164103.85000002</v>
      </c>
      <c r="R41" s="10">
        <f t="shared" si="5"/>
        <v>775905564.4000001</v>
      </c>
      <c r="S41" s="9">
        <f t="shared" si="6"/>
        <v>0.57863319586717887</v>
      </c>
      <c r="T41" s="10">
        <f t="shared" si="7"/>
        <v>83.092404094688305</v>
      </c>
      <c r="U41" s="47">
        <f t="shared" si="8"/>
        <v>0</v>
      </c>
      <c r="V41" s="10">
        <f t="shared" si="9"/>
        <v>64.82626439860546</v>
      </c>
      <c r="W41" s="10">
        <f t="shared" si="10"/>
        <v>4</v>
      </c>
      <c r="X41" s="16">
        <v>213335</v>
      </c>
      <c r="Y41" s="13">
        <v>1</v>
      </c>
    </row>
    <row r="42" spans="1:25" s="3" customFormat="1" x14ac:dyDescent="0.25">
      <c r="A42" s="34" t="s">
        <v>52</v>
      </c>
      <c r="B42" s="24"/>
      <c r="C42" s="38">
        <v>131539724.92</v>
      </c>
      <c r="D42" s="37">
        <f t="shared" si="0"/>
        <v>131539724.92</v>
      </c>
      <c r="E42" s="37">
        <f t="shared" si="1"/>
        <v>0.15174905474910683</v>
      </c>
      <c r="F42" s="9"/>
      <c r="G42" s="9"/>
      <c r="H42" s="7"/>
      <c r="I42" s="9"/>
      <c r="J42" s="9"/>
      <c r="K42" s="9"/>
      <c r="L42" s="9"/>
      <c r="M42" s="26"/>
      <c r="O42" s="54">
        <f t="shared" si="2"/>
        <v>0</v>
      </c>
      <c r="P42" s="55">
        <f t="shared" si="3"/>
        <v>0</v>
      </c>
      <c r="Q42" s="10">
        <f t="shared" si="4"/>
        <v>0</v>
      </c>
      <c r="R42" s="10">
        <f t="shared" si="5"/>
        <v>131539724.92</v>
      </c>
      <c r="S42" s="9">
        <f t="shared" si="6"/>
        <v>9.8096024704767776E-2</v>
      </c>
      <c r="T42" s="10" t="e">
        <f t="shared" si="7"/>
        <v>#DIV/0!</v>
      </c>
      <c r="U42" s="47" t="e">
        <f t="shared" si="8"/>
        <v>#DIV/0!</v>
      </c>
      <c r="V42" s="10">
        <f t="shared" si="9"/>
        <v>0</v>
      </c>
      <c r="W42" s="10">
        <f t="shared" si="10"/>
        <v>0</v>
      </c>
      <c r="X42" s="9"/>
      <c r="Y42" s="13">
        <v>1</v>
      </c>
    </row>
    <row r="43" spans="1:25" x14ac:dyDescent="0.25">
      <c r="A43" s="32" t="s">
        <v>53</v>
      </c>
      <c r="B43" s="23">
        <v>189527801</v>
      </c>
      <c r="C43" s="38">
        <v>85608011.010000005</v>
      </c>
      <c r="D43" s="37">
        <f t="shared" si="0"/>
        <v>275135812.00999999</v>
      </c>
      <c r="E43" s="37">
        <f t="shared" si="1"/>
        <v>0.31740677141858092</v>
      </c>
      <c r="F43" s="6">
        <v>14130473</v>
      </c>
      <c r="G43" s="6"/>
      <c r="H43" s="6">
        <v>26616737</v>
      </c>
      <c r="I43" s="6">
        <v>39925105</v>
      </c>
      <c r="J43" s="9"/>
      <c r="K43" s="6"/>
      <c r="L43" s="6">
        <v>76810891.760000005</v>
      </c>
      <c r="M43" s="25"/>
      <c r="N43" s="25"/>
      <c r="O43" s="54">
        <f t="shared" si="2"/>
        <v>157483206.75999999</v>
      </c>
      <c r="P43" s="55">
        <f t="shared" si="3"/>
        <v>0</v>
      </c>
      <c r="Q43" s="10">
        <f t="shared" si="4"/>
        <v>157483206.75999999</v>
      </c>
      <c r="R43" s="10">
        <f t="shared" si="5"/>
        <v>432619018.76999998</v>
      </c>
      <c r="S43" s="9">
        <f t="shared" si="6"/>
        <v>0.32262653718353473</v>
      </c>
      <c r="T43" s="10">
        <f t="shared" si="7"/>
        <v>83.092404348636947</v>
      </c>
      <c r="U43" s="47">
        <f t="shared" si="8"/>
        <v>0</v>
      </c>
      <c r="V43" s="10">
        <f t="shared" si="9"/>
        <v>57.238352800934599</v>
      </c>
      <c r="W43" s="10">
        <f t="shared" si="10"/>
        <v>4</v>
      </c>
      <c r="X43" s="17">
        <v>133053</v>
      </c>
      <c r="Y43" s="13">
        <v>1</v>
      </c>
    </row>
    <row r="44" spans="1:25" x14ac:dyDescent="0.25">
      <c r="A44" s="32" t="s">
        <v>54</v>
      </c>
      <c r="B44" s="23">
        <v>111772799</v>
      </c>
      <c r="C44" s="38">
        <v>88235577.230000004</v>
      </c>
      <c r="D44" s="37">
        <f t="shared" si="0"/>
        <v>200008376.23000002</v>
      </c>
      <c r="E44" s="37">
        <f t="shared" si="1"/>
        <v>0.2307370039983373</v>
      </c>
      <c r="F44" s="6">
        <v>8333355</v>
      </c>
      <c r="G44" s="6"/>
      <c r="H44" s="6">
        <v>15697049</v>
      </c>
      <c r="I44" s="6">
        <v>23545573</v>
      </c>
      <c r="J44" s="9"/>
      <c r="K44" s="6"/>
      <c r="L44" s="6">
        <v>45298728.450000003</v>
      </c>
      <c r="M44" s="25"/>
      <c r="N44" s="25"/>
      <c r="O44" s="54">
        <f t="shared" si="2"/>
        <v>92874705.450000003</v>
      </c>
      <c r="P44" s="55">
        <f t="shared" si="3"/>
        <v>0</v>
      </c>
      <c r="Q44" s="10">
        <f t="shared" si="4"/>
        <v>92874705.450000003</v>
      </c>
      <c r="R44" s="10">
        <f t="shared" si="5"/>
        <v>292883081.68000001</v>
      </c>
      <c r="S44" s="9">
        <f t="shared" si="6"/>
        <v>0.21841817012741402</v>
      </c>
      <c r="T44" s="10">
        <f t="shared" si="7"/>
        <v>83.092403769901125</v>
      </c>
      <c r="U44" s="47">
        <f t="shared" si="8"/>
        <v>0</v>
      </c>
      <c r="V44" s="10">
        <f t="shared" si="9"/>
        <v>46.435407956714052</v>
      </c>
      <c r="W44" s="10">
        <f t="shared" si="10"/>
        <v>4</v>
      </c>
      <c r="X44" s="17">
        <v>40737</v>
      </c>
      <c r="Y44" s="13">
        <v>1</v>
      </c>
    </row>
    <row r="45" spans="1:25" x14ac:dyDescent="0.25">
      <c r="A45" s="32" t="s">
        <v>55</v>
      </c>
      <c r="B45" s="23">
        <v>109176197</v>
      </c>
      <c r="C45" s="38">
        <v>82060486.769999996</v>
      </c>
      <c r="D45" s="37">
        <f t="shared" si="0"/>
        <v>191236683.76999998</v>
      </c>
      <c r="E45" s="37">
        <f t="shared" si="1"/>
        <v>0.22061765761712493</v>
      </c>
      <c r="F45" s="6">
        <v>8139762</v>
      </c>
      <c r="G45" s="6"/>
      <c r="H45" s="6">
        <v>15332390</v>
      </c>
      <c r="I45" s="6">
        <v>22998584</v>
      </c>
      <c r="J45" s="9"/>
      <c r="K45" s="6"/>
      <c r="L45" s="6">
        <v>44246390.490000002</v>
      </c>
      <c r="M45" s="25"/>
      <c r="N45" s="25"/>
      <c r="O45" s="54">
        <f t="shared" si="2"/>
        <v>90717126.49000001</v>
      </c>
      <c r="P45" s="55">
        <f t="shared" si="3"/>
        <v>0</v>
      </c>
      <c r="Q45" s="10">
        <f t="shared" si="4"/>
        <v>90717126.49000001</v>
      </c>
      <c r="R45" s="10">
        <f t="shared" si="5"/>
        <v>281953810.25999999</v>
      </c>
      <c r="S45" s="9">
        <f t="shared" si="6"/>
        <v>0.21026764312978286</v>
      </c>
      <c r="T45" s="10">
        <f t="shared" si="7"/>
        <v>83.092403823152054</v>
      </c>
      <c r="U45" s="47">
        <f t="shared" si="8"/>
        <v>0</v>
      </c>
      <c r="V45" s="10">
        <f t="shared" si="9"/>
        <v>47.437094547772709</v>
      </c>
      <c r="W45" s="10">
        <f t="shared" si="10"/>
        <v>4</v>
      </c>
      <c r="X45" s="17">
        <v>18624</v>
      </c>
      <c r="Y45" s="13">
        <v>1</v>
      </c>
    </row>
    <row r="46" spans="1:25" x14ac:dyDescent="0.25">
      <c r="A46" s="32" t="s">
        <v>56</v>
      </c>
      <c r="B46" s="23">
        <v>468012631</v>
      </c>
      <c r="C46" s="38">
        <v>113563117.03</v>
      </c>
      <c r="D46" s="37">
        <f t="shared" si="0"/>
        <v>581575748.02999997</v>
      </c>
      <c r="E46" s="37">
        <f t="shared" si="1"/>
        <v>0.67092712929292952</v>
      </c>
      <c r="F46" s="6">
        <v>34893243</v>
      </c>
      <c r="G46" s="6"/>
      <c r="H46" s="6">
        <v>65726341</v>
      </c>
      <c r="I46" s="6">
        <v>98589512</v>
      </c>
      <c r="J46" s="9"/>
      <c r="K46" s="6"/>
      <c r="L46" s="6">
        <v>189673849.50999999</v>
      </c>
      <c r="M46" s="25"/>
      <c r="N46" s="25"/>
      <c r="O46" s="54">
        <f t="shared" si="2"/>
        <v>388882945.50999999</v>
      </c>
      <c r="P46" s="55">
        <f t="shared" si="3"/>
        <v>0</v>
      </c>
      <c r="Q46" s="10">
        <f t="shared" si="4"/>
        <v>388882945.50999999</v>
      </c>
      <c r="R46" s="10">
        <f t="shared" si="5"/>
        <v>970458693.53999996</v>
      </c>
      <c r="S46" s="9">
        <f t="shared" si="6"/>
        <v>0.72372159843236872</v>
      </c>
      <c r="T46" s="10">
        <f t="shared" si="7"/>
        <v>83.09240386933061</v>
      </c>
      <c r="U46" s="47">
        <f t="shared" si="8"/>
        <v>0</v>
      </c>
      <c r="V46" s="10">
        <f t="shared" si="9"/>
        <v>66.867118656044767</v>
      </c>
      <c r="W46" s="10">
        <f t="shared" si="10"/>
        <v>4</v>
      </c>
      <c r="X46" s="17">
        <v>459435</v>
      </c>
      <c r="Y46" s="13">
        <v>1</v>
      </c>
    </row>
    <row r="47" spans="1:25" x14ac:dyDescent="0.25">
      <c r="A47" s="32" t="s">
        <v>57</v>
      </c>
      <c r="B47" s="23">
        <v>106627050</v>
      </c>
      <c r="C47" s="38">
        <v>79448859.780000001</v>
      </c>
      <c r="D47" s="37">
        <f t="shared" si="0"/>
        <v>186075909.78</v>
      </c>
      <c r="E47" s="37">
        <f t="shared" si="1"/>
        <v>0.21466399931935545</v>
      </c>
      <c r="F47" s="6">
        <v>7949708</v>
      </c>
      <c r="G47" s="6"/>
      <c r="H47" s="6">
        <v>14974395</v>
      </c>
      <c r="I47" s="6">
        <v>22461592</v>
      </c>
      <c r="J47" s="9"/>
      <c r="K47" s="6"/>
      <c r="L47" s="6">
        <v>43213284.670000002</v>
      </c>
      <c r="M47" s="25"/>
      <c r="N47" s="25"/>
      <c r="O47" s="54">
        <f t="shared" si="2"/>
        <v>88598979.670000002</v>
      </c>
      <c r="P47" s="55">
        <f t="shared" si="3"/>
        <v>0</v>
      </c>
      <c r="Q47" s="10">
        <f t="shared" si="4"/>
        <v>88598979.670000002</v>
      </c>
      <c r="R47" s="10">
        <f t="shared" si="5"/>
        <v>274674889.44999999</v>
      </c>
      <c r="S47" s="9">
        <f t="shared" si="6"/>
        <v>0.20483937272678432</v>
      </c>
      <c r="T47" s="10">
        <f t="shared" si="7"/>
        <v>83.092404478976022</v>
      </c>
      <c r="U47" s="47">
        <f t="shared" si="8"/>
        <v>0</v>
      </c>
      <c r="V47" s="10">
        <f t="shared" si="9"/>
        <v>47.614427775606067</v>
      </c>
      <c r="W47" s="10">
        <f t="shared" si="10"/>
        <v>4</v>
      </c>
      <c r="X47" s="17">
        <v>35597</v>
      </c>
      <c r="Y47" s="13">
        <v>1</v>
      </c>
    </row>
    <row r="48" spans="1:25" x14ac:dyDescent="0.25">
      <c r="A48" s="32" t="s">
        <v>58</v>
      </c>
      <c r="B48" s="23">
        <v>220888470</v>
      </c>
      <c r="C48" s="38">
        <v>96341978.930000007</v>
      </c>
      <c r="D48" s="37">
        <f t="shared" si="0"/>
        <v>317230448.93000001</v>
      </c>
      <c r="E48" s="37">
        <f t="shared" si="1"/>
        <v>0.36596868962619322</v>
      </c>
      <c r="F48" s="6">
        <v>16468605</v>
      </c>
      <c r="G48" s="6"/>
      <c r="H48" s="6">
        <v>31020938</v>
      </c>
      <c r="I48" s="6">
        <v>46531407</v>
      </c>
      <c r="J48" s="9"/>
      <c r="K48" s="6"/>
      <c r="L48" s="6">
        <v>89520589.129999995</v>
      </c>
      <c r="M48" s="25"/>
      <c r="N48" s="25"/>
      <c r="O48" s="54">
        <f t="shared" si="2"/>
        <v>183541539.13</v>
      </c>
      <c r="P48" s="55">
        <f t="shared" si="3"/>
        <v>0</v>
      </c>
      <c r="Q48" s="10">
        <f t="shared" si="4"/>
        <v>183541539.13</v>
      </c>
      <c r="R48" s="10">
        <f t="shared" si="5"/>
        <v>500771988.06</v>
      </c>
      <c r="S48" s="9">
        <f t="shared" si="6"/>
        <v>0.37345175643377371</v>
      </c>
      <c r="T48" s="10">
        <f t="shared" si="7"/>
        <v>83.09240365963872</v>
      </c>
      <c r="U48" s="47">
        <f t="shared" si="8"/>
        <v>0</v>
      </c>
      <c r="V48" s="10">
        <f t="shared" si="9"/>
        <v>57.857478608713322</v>
      </c>
      <c r="W48" s="10">
        <f t="shared" si="10"/>
        <v>4</v>
      </c>
      <c r="X48" s="17">
        <v>162340</v>
      </c>
      <c r="Y48" s="13">
        <v>1</v>
      </c>
    </row>
    <row r="49" spans="1:25" x14ac:dyDescent="0.25">
      <c r="A49" s="32" t="s">
        <v>59</v>
      </c>
      <c r="B49" s="23">
        <v>165802668</v>
      </c>
      <c r="C49" s="38">
        <v>93777833.680000007</v>
      </c>
      <c r="D49" s="37">
        <f t="shared" si="0"/>
        <v>259580501.68000001</v>
      </c>
      <c r="E49" s="37">
        <f t="shared" si="1"/>
        <v>0.29946159447418536</v>
      </c>
      <c r="F49" s="6">
        <v>12361617</v>
      </c>
      <c r="G49" s="6"/>
      <c r="H49" s="6">
        <v>23284847</v>
      </c>
      <c r="I49" s="6">
        <v>34927271</v>
      </c>
      <c r="J49" s="9"/>
      <c r="K49" s="6"/>
      <c r="L49" s="6">
        <v>67195687.049999997</v>
      </c>
      <c r="M49" s="25"/>
      <c r="N49" s="25"/>
      <c r="O49" s="54">
        <f t="shared" si="2"/>
        <v>137769422.05000001</v>
      </c>
      <c r="P49" s="55">
        <f t="shared" si="3"/>
        <v>0</v>
      </c>
      <c r="Q49" s="10">
        <f t="shared" si="4"/>
        <v>137769422.05000001</v>
      </c>
      <c r="R49" s="10">
        <f t="shared" si="5"/>
        <v>397349923.73000002</v>
      </c>
      <c r="S49" s="9">
        <f t="shared" si="6"/>
        <v>0.29632453586444424</v>
      </c>
      <c r="T49" s="10">
        <f t="shared" si="7"/>
        <v>83.092403585447741</v>
      </c>
      <c r="U49" s="47">
        <f t="shared" si="8"/>
        <v>0</v>
      </c>
      <c r="V49" s="10">
        <f t="shared" si="9"/>
        <v>53.073871557516441</v>
      </c>
      <c r="W49" s="10">
        <f t="shared" si="10"/>
        <v>4</v>
      </c>
      <c r="X49" s="17">
        <v>125829</v>
      </c>
      <c r="Y49" s="13">
        <v>1</v>
      </c>
    </row>
    <row r="50" spans="1:25" x14ac:dyDescent="0.25">
      <c r="A50" s="32" t="s">
        <v>60</v>
      </c>
      <c r="B50" s="23">
        <v>286513524</v>
      </c>
      <c r="C50" s="38">
        <v>98353558.230000004</v>
      </c>
      <c r="D50" s="37">
        <f t="shared" si="0"/>
        <v>384867082.23000002</v>
      </c>
      <c r="E50" s="37">
        <f t="shared" si="1"/>
        <v>0.44399679236039924</v>
      </c>
      <c r="F50" s="6">
        <v>21361359</v>
      </c>
      <c r="G50" s="6"/>
      <c r="H50" s="6">
        <v>40237131</v>
      </c>
      <c r="I50" s="6">
        <v>60355697</v>
      </c>
      <c r="J50" s="9"/>
      <c r="K50" s="6"/>
      <c r="L50" s="6">
        <v>116116787.14</v>
      </c>
      <c r="M50" s="25"/>
      <c r="N50" s="25"/>
      <c r="O50" s="54">
        <f t="shared" si="2"/>
        <v>238070974.13999999</v>
      </c>
      <c r="P50" s="55">
        <f t="shared" si="3"/>
        <v>0</v>
      </c>
      <c r="Q50" s="10">
        <f t="shared" si="4"/>
        <v>238070974.13999999</v>
      </c>
      <c r="R50" s="10">
        <f t="shared" si="5"/>
        <v>622938056.37</v>
      </c>
      <c r="S50" s="9">
        <f t="shared" si="6"/>
        <v>0.46455735713584717</v>
      </c>
      <c r="T50" s="10">
        <f t="shared" si="7"/>
        <v>83.092403742868342</v>
      </c>
      <c r="U50" s="47">
        <f t="shared" si="8"/>
        <v>0</v>
      </c>
      <c r="V50" s="10">
        <f t="shared" si="9"/>
        <v>61.857972565636729</v>
      </c>
      <c r="W50" s="10">
        <f t="shared" si="10"/>
        <v>4</v>
      </c>
      <c r="X50" s="17">
        <v>237626</v>
      </c>
      <c r="Y50" s="13">
        <v>1</v>
      </c>
    </row>
    <row r="51" spans="1:25" x14ac:dyDescent="0.25">
      <c r="A51" s="32" t="s">
        <v>61</v>
      </c>
      <c r="B51" s="23">
        <v>171112314</v>
      </c>
      <c r="C51" s="38">
        <v>83178001.090000004</v>
      </c>
      <c r="D51" s="37">
        <f t="shared" si="0"/>
        <v>254290315.09</v>
      </c>
      <c r="E51" s="37">
        <f t="shared" si="1"/>
        <v>0.29335864105104925</v>
      </c>
      <c r="F51" s="6">
        <v>12757484</v>
      </c>
      <c r="G51" s="6"/>
      <c r="H51" s="6">
        <v>24030519</v>
      </c>
      <c r="I51" s="6">
        <v>36045778</v>
      </c>
      <c r="J51" s="9"/>
      <c r="K51" s="6"/>
      <c r="L51" s="6">
        <v>69347554.379999995</v>
      </c>
      <c r="M51" s="25"/>
      <c r="N51" s="25"/>
      <c r="O51" s="54">
        <f t="shared" si="2"/>
        <v>142181335.38</v>
      </c>
      <c r="P51" s="55">
        <f t="shared" si="3"/>
        <v>0</v>
      </c>
      <c r="Q51" s="10">
        <f t="shared" si="4"/>
        <v>142181335.38</v>
      </c>
      <c r="R51" s="10">
        <f t="shared" si="5"/>
        <v>396471650.47000003</v>
      </c>
      <c r="S51" s="9">
        <f t="shared" si="6"/>
        <v>0.2956695617456912</v>
      </c>
      <c r="T51" s="10">
        <f t="shared" si="7"/>
        <v>83.09240408028144</v>
      </c>
      <c r="U51" s="47">
        <f t="shared" si="8"/>
        <v>0</v>
      </c>
      <c r="V51" s="10">
        <f t="shared" si="9"/>
        <v>55.912996658830004</v>
      </c>
      <c r="W51" s="10">
        <f t="shared" si="10"/>
        <v>4</v>
      </c>
      <c r="X51" s="17">
        <v>111656</v>
      </c>
      <c r="Y51" s="13">
        <v>0</v>
      </c>
    </row>
    <row r="52" spans="1:25" x14ac:dyDescent="0.25">
      <c r="A52" s="32" t="s">
        <v>62</v>
      </c>
      <c r="B52" s="23">
        <v>110444342</v>
      </c>
      <c r="C52" s="38">
        <v>80125262.549999997</v>
      </c>
      <c r="D52" s="37">
        <f t="shared" si="0"/>
        <v>190569604.55000001</v>
      </c>
      <c r="E52" s="37">
        <f t="shared" si="1"/>
        <v>0.21984809054421722</v>
      </c>
      <c r="F52" s="6">
        <v>8234310</v>
      </c>
      <c r="G52" s="6"/>
      <c r="H52" s="6">
        <v>15510484</v>
      </c>
      <c r="I52" s="6">
        <v>23265726</v>
      </c>
      <c r="J52" s="9"/>
      <c r="K52" s="6"/>
      <c r="L52" s="6">
        <v>44760338.009999998</v>
      </c>
      <c r="M52" s="25"/>
      <c r="N52" s="25"/>
      <c r="O52" s="54">
        <f t="shared" si="2"/>
        <v>91770858.00999999</v>
      </c>
      <c r="P52" s="55">
        <f t="shared" si="3"/>
        <v>0</v>
      </c>
      <c r="Q52" s="10">
        <f t="shared" si="4"/>
        <v>91770858.00999999</v>
      </c>
      <c r="R52" s="10">
        <f t="shared" si="5"/>
        <v>282340462.56</v>
      </c>
      <c r="S52" s="9">
        <f t="shared" si="6"/>
        <v>0.2105559898903985</v>
      </c>
      <c r="T52" s="10">
        <f t="shared" si="7"/>
        <v>83.092403239633583</v>
      </c>
      <c r="U52" s="47">
        <f t="shared" si="8"/>
        <v>0</v>
      </c>
      <c r="V52" s="10">
        <f t="shared" si="9"/>
        <v>48.156083561542964</v>
      </c>
      <c r="W52" s="10">
        <f t="shared" si="10"/>
        <v>4</v>
      </c>
      <c r="X52" s="17">
        <v>27564</v>
      </c>
      <c r="Y52" s="13">
        <v>1</v>
      </c>
    </row>
    <row r="53" spans="1:25" x14ac:dyDescent="0.25">
      <c r="A53" s="32" t="s">
        <v>63</v>
      </c>
      <c r="B53" s="23">
        <v>108715323</v>
      </c>
      <c r="C53" s="38">
        <v>82746938.859999999</v>
      </c>
      <c r="D53" s="37">
        <f t="shared" si="0"/>
        <v>191462261.86000001</v>
      </c>
      <c r="E53" s="37">
        <f t="shared" si="1"/>
        <v>0.22087789278144834</v>
      </c>
      <c r="F53" s="6">
        <v>8105401</v>
      </c>
      <c r="G53" s="6"/>
      <c r="H53" s="6">
        <v>15267666</v>
      </c>
      <c r="I53" s="6">
        <v>22901499</v>
      </c>
      <c r="J53" s="9"/>
      <c r="K53" s="6"/>
      <c r="L53" s="6">
        <v>44059609.810000002</v>
      </c>
      <c r="M53" s="25"/>
      <c r="N53" s="25"/>
      <c r="O53" s="54">
        <f t="shared" si="2"/>
        <v>90334175.810000002</v>
      </c>
      <c r="P53" s="55">
        <f t="shared" si="3"/>
        <v>0</v>
      </c>
      <c r="Q53" s="10">
        <f t="shared" si="4"/>
        <v>90334175.810000002</v>
      </c>
      <c r="R53" s="10">
        <f t="shared" si="5"/>
        <v>281796437.67000002</v>
      </c>
      <c r="S53" s="9">
        <f t="shared" si="6"/>
        <v>0.21015028219196824</v>
      </c>
      <c r="T53" s="10">
        <f t="shared" si="7"/>
        <v>83.092404379831535</v>
      </c>
      <c r="U53" s="47">
        <f t="shared" si="8"/>
        <v>0</v>
      </c>
      <c r="V53" s="10">
        <f t="shared" si="9"/>
        <v>47.181191182236034</v>
      </c>
      <c r="W53" s="10">
        <f t="shared" si="10"/>
        <v>4</v>
      </c>
      <c r="X53" s="17">
        <v>25685</v>
      </c>
      <c r="Y53" s="13">
        <v>0</v>
      </c>
    </row>
    <row r="54" spans="1:25" x14ac:dyDescent="0.25">
      <c r="A54" s="32" t="s">
        <v>64</v>
      </c>
      <c r="B54" s="23">
        <v>116725493</v>
      </c>
      <c r="C54" s="38">
        <v>89909387.650000006</v>
      </c>
      <c r="D54" s="37">
        <f t="shared" si="0"/>
        <v>206634880.65000001</v>
      </c>
      <c r="E54" s="37">
        <f t="shared" si="1"/>
        <v>0.2383815827188519</v>
      </c>
      <c r="F54" s="6">
        <v>8702609</v>
      </c>
      <c r="G54" s="6"/>
      <c r="H54" s="6">
        <v>16392591</v>
      </c>
      <c r="I54" s="6">
        <v>24588886</v>
      </c>
      <c r="J54" s="9"/>
      <c r="K54" s="6"/>
      <c r="L54" s="6">
        <v>47305931.909999996</v>
      </c>
      <c r="M54" s="25"/>
      <c r="N54" s="25"/>
      <c r="O54" s="54">
        <f t="shared" si="2"/>
        <v>96990017.909999996</v>
      </c>
      <c r="P54" s="55">
        <f t="shared" si="3"/>
        <v>0</v>
      </c>
      <c r="Q54" s="10">
        <f t="shared" si="4"/>
        <v>96990017.909999996</v>
      </c>
      <c r="R54" s="10">
        <f t="shared" si="5"/>
        <v>303624898.56</v>
      </c>
      <c r="S54" s="9">
        <f t="shared" si="6"/>
        <v>0.22642890251016323</v>
      </c>
      <c r="T54" s="10">
        <f t="shared" si="7"/>
        <v>83.092403739087231</v>
      </c>
      <c r="U54" s="47">
        <f t="shared" si="8"/>
        <v>0</v>
      </c>
      <c r="V54" s="10">
        <f t="shared" si="9"/>
        <v>46.937873027488784</v>
      </c>
      <c r="W54" s="10">
        <f t="shared" si="10"/>
        <v>4</v>
      </c>
      <c r="X54" s="17">
        <v>42381</v>
      </c>
      <c r="Y54" s="13">
        <v>1</v>
      </c>
    </row>
    <row r="55" spans="1:25" x14ac:dyDescent="0.25">
      <c r="A55" s="32" t="s">
        <v>65</v>
      </c>
      <c r="B55" s="23">
        <v>95468598</v>
      </c>
      <c r="C55" s="38">
        <v>75218376.819999993</v>
      </c>
      <c r="D55" s="37">
        <f t="shared" si="0"/>
        <v>170686974.81999999</v>
      </c>
      <c r="E55" s="37">
        <f t="shared" si="1"/>
        <v>0.19691075910849334</v>
      </c>
      <c r="F55" s="6">
        <v>7117776</v>
      </c>
      <c r="G55" s="6"/>
      <c r="H55" s="6">
        <v>13407334</v>
      </c>
      <c r="I55" s="6">
        <v>20111001</v>
      </c>
      <c r="J55" s="9"/>
      <c r="K55" s="6"/>
      <c r="L55" s="6">
        <v>38691042.200000003</v>
      </c>
      <c r="M55" s="25"/>
      <c r="N55" s="25"/>
      <c r="O55" s="54">
        <f t="shared" si="2"/>
        <v>79327153.200000003</v>
      </c>
      <c r="P55" s="55">
        <f t="shared" si="3"/>
        <v>0</v>
      </c>
      <c r="Q55" s="10">
        <f t="shared" si="4"/>
        <v>79327153.200000003</v>
      </c>
      <c r="R55" s="10">
        <f t="shared" si="5"/>
        <v>250014128.01999998</v>
      </c>
      <c r="S55" s="9">
        <f t="shared" si="6"/>
        <v>0.18644855836293389</v>
      </c>
      <c r="T55" s="10">
        <f t="shared" si="7"/>
        <v>83.092404059395534</v>
      </c>
      <c r="U55" s="47">
        <f t="shared" si="8"/>
        <v>0</v>
      </c>
      <c r="V55" s="10">
        <f t="shared" si="9"/>
        <v>46.475223597849457</v>
      </c>
      <c r="W55" s="10">
        <f t="shared" si="10"/>
        <v>4</v>
      </c>
      <c r="X55" s="17">
        <v>15697</v>
      </c>
      <c r="Y55" s="13">
        <v>1</v>
      </c>
    </row>
    <row r="56" spans="1:25" x14ac:dyDescent="0.25">
      <c r="A56" s="32" t="s">
        <v>66</v>
      </c>
      <c r="B56" s="23">
        <v>140328877</v>
      </c>
      <c r="C56" s="38">
        <v>82319505.620000005</v>
      </c>
      <c r="D56" s="37">
        <f t="shared" si="0"/>
        <v>222648382.62</v>
      </c>
      <c r="E56" s="37">
        <f t="shared" si="1"/>
        <v>0.25685534635678231</v>
      </c>
      <c r="F56" s="6">
        <v>10462388</v>
      </c>
      <c r="G56" s="6"/>
      <c r="H56" s="6">
        <v>19707382</v>
      </c>
      <c r="I56" s="6">
        <v>29561073</v>
      </c>
      <c r="J56" s="9"/>
      <c r="K56" s="6"/>
      <c r="L56" s="6">
        <v>56871794.799999997</v>
      </c>
      <c r="M56" s="25"/>
      <c r="N56" s="25"/>
      <c r="O56" s="54">
        <f t="shared" si="2"/>
        <v>116602637.8</v>
      </c>
      <c r="P56" s="55">
        <f t="shared" si="3"/>
        <v>0</v>
      </c>
      <c r="Q56" s="10">
        <f t="shared" si="4"/>
        <v>116602637.8</v>
      </c>
      <c r="R56" s="10">
        <f t="shared" si="5"/>
        <v>339251020.42000002</v>
      </c>
      <c r="S56" s="9">
        <f t="shared" si="6"/>
        <v>0.25299715732625844</v>
      </c>
      <c r="T56" s="10">
        <f t="shared" si="7"/>
        <v>83.092404281123123</v>
      </c>
      <c r="U56" s="47">
        <f t="shared" si="8"/>
        <v>0</v>
      </c>
      <c r="V56" s="10">
        <f t="shared" si="9"/>
        <v>52.370754472988409</v>
      </c>
      <c r="W56" s="10">
        <f t="shared" si="10"/>
        <v>4</v>
      </c>
      <c r="X56" s="17">
        <v>23039</v>
      </c>
      <c r="Y56" s="13">
        <v>1</v>
      </c>
    </row>
    <row r="57" spans="1:25" x14ac:dyDescent="0.25">
      <c r="A57" s="32" t="s">
        <v>67</v>
      </c>
      <c r="B57" s="23">
        <v>222905960</v>
      </c>
      <c r="C57" s="38">
        <v>104248806.31</v>
      </c>
      <c r="D57" s="37">
        <f t="shared" si="0"/>
        <v>327154766.31</v>
      </c>
      <c r="E57" s="37">
        <f t="shared" si="1"/>
        <v>0.3774177464214773</v>
      </c>
      <c r="F57" s="6">
        <v>16619021</v>
      </c>
      <c r="G57" s="6"/>
      <c r="H57" s="6">
        <v>31304269</v>
      </c>
      <c r="I57" s="6">
        <v>46956403</v>
      </c>
      <c r="J57" s="9"/>
      <c r="K57" s="6"/>
      <c r="L57" s="6">
        <v>90338227.430000007</v>
      </c>
      <c r="M57" s="25"/>
      <c r="N57" s="25"/>
      <c r="O57" s="54">
        <f t="shared" si="2"/>
        <v>185217920.43000001</v>
      </c>
      <c r="P57" s="55">
        <f t="shared" si="3"/>
        <v>0</v>
      </c>
      <c r="Q57" s="10">
        <f t="shared" si="4"/>
        <v>185217920.43000001</v>
      </c>
      <c r="R57" s="10">
        <f t="shared" si="5"/>
        <v>512372686.74000001</v>
      </c>
      <c r="S57" s="9">
        <f t="shared" si="6"/>
        <v>0.38210300171346351</v>
      </c>
      <c r="T57" s="10">
        <f t="shared" si="7"/>
        <v>83.092403823567579</v>
      </c>
      <c r="U57" s="47">
        <f t="shared" si="8"/>
        <v>0</v>
      </c>
      <c r="V57" s="10">
        <f t="shared" si="9"/>
        <v>56.614770592855798</v>
      </c>
      <c r="W57" s="10">
        <f t="shared" si="10"/>
        <v>4</v>
      </c>
      <c r="X57" s="17">
        <v>157795</v>
      </c>
      <c r="Y57" s="13">
        <v>1</v>
      </c>
    </row>
    <row r="58" spans="1:25" x14ac:dyDescent="0.25">
      <c r="A58" s="32" t="s">
        <v>68</v>
      </c>
      <c r="B58" s="23">
        <v>126070428</v>
      </c>
      <c r="C58" s="38">
        <v>86819348.060000002</v>
      </c>
      <c r="D58" s="37">
        <f t="shared" si="0"/>
        <v>212889776.06</v>
      </c>
      <c r="E58" s="37">
        <f t="shared" si="1"/>
        <v>0.24559745964575969</v>
      </c>
      <c r="F58" s="6">
        <v>9399332</v>
      </c>
      <c r="G58" s="6"/>
      <c r="H58" s="6">
        <v>17704967</v>
      </c>
      <c r="I58" s="6">
        <v>26557450</v>
      </c>
      <c r="J58" s="9"/>
      <c r="K58" s="6"/>
      <c r="L58" s="6">
        <v>51093200.969999999</v>
      </c>
      <c r="M58" s="25"/>
      <c r="N58" s="25"/>
      <c r="O58" s="54">
        <f t="shared" si="2"/>
        <v>104754949.97</v>
      </c>
      <c r="P58" s="55">
        <f t="shared" si="3"/>
        <v>0</v>
      </c>
      <c r="Q58" s="10">
        <f t="shared" si="4"/>
        <v>104754949.97</v>
      </c>
      <c r="R58" s="10">
        <f t="shared" si="5"/>
        <v>317644726.02999997</v>
      </c>
      <c r="S58" s="9">
        <f t="shared" si="6"/>
        <v>0.23688421813964416</v>
      </c>
      <c r="T58" s="10">
        <f t="shared" si="7"/>
        <v>83.092404485213606</v>
      </c>
      <c r="U58" s="47">
        <f t="shared" si="8"/>
        <v>0</v>
      </c>
      <c r="V58" s="10">
        <f t="shared" si="9"/>
        <v>49.206191066909795</v>
      </c>
      <c r="W58" s="10">
        <f t="shared" si="10"/>
        <v>4</v>
      </c>
      <c r="X58" s="17">
        <v>54560</v>
      </c>
      <c r="Y58" s="13">
        <v>1</v>
      </c>
    </row>
    <row r="59" spans="1:25" x14ac:dyDescent="0.25">
      <c r="A59" s="32" t="s">
        <v>69</v>
      </c>
      <c r="B59" s="23">
        <v>208160177</v>
      </c>
      <c r="C59" s="38">
        <v>91933844.810000002</v>
      </c>
      <c r="D59" s="37">
        <f t="shared" si="0"/>
        <v>300094021.81</v>
      </c>
      <c r="E59" s="37">
        <f t="shared" si="1"/>
        <v>0.34619947831897402</v>
      </c>
      <c r="F59" s="6">
        <v>15519632</v>
      </c>
      <c r="G59" s="6"/>
      <c r="H59" s="6">
        <v>29233414</v>
      </c>
      <c r="I59" s="6">
        <v>43850121</v>
      </c>
      <c r="J59" s="9"/>
      <c r="K59" s="6"/>
      <c r="L59" s="6">
        <v>84362129.5</v>
      </c>
      <c r="M59" s="25"/>
      <c r="N59" s="25"/>
      <c r="O59" s="54">
        <f t="shared" si="2"/>
        <v>172965296.5</v>
      </c>
      <c r="P59" s="55">
        <f t="shared" si="3"/>
        <v>0</v>
      </c>
      <c r="Q59" s="10">
        <f t="shared" si="4"/>
        <v>172965296.5</v>
      </c>
      <c r="R59" s="10">
        <f t="shared" si="5"/>
        <v>473059318.31</v>
      </c>
      <c r="S59" s="9">
        <f t="shared" si="6"/>
        <v>0.3527849750634735</v>
      </c>
      <c r="T59" s="10">
        <f t="shared" si="7"/>
        <v>83.092404605324674</v>
      </c>
      <c r="U59" s="47">
        <f t="shared" si="8"/>
        <v>0</v>
      </c>
      <c r="V59" s="10">
        <f t="shared" si="9"/>
        <v>57.637035038808726</v>
      </c>
      <c r="W59" s="10">
        <f t="shared" si="10"/>
        <v>4</v>
      </c>
      <c r="X59" s="17">
        <v>136280</v>
      </c>
      <c r="Y59" s="13">
        <v>1</v>
      </c>
    </row>
    <row r="60" spans="1:25" x14ac:dyDescent="0.25">
      <c r="A60" s="32" t="s">
        <v>70</v>
      </c>
      <c r="B60" s="23">
        <v>96010056</v>
      </c>
      <c r="C60" s="38">
        <v>78049427.659999996</v>
      </c>
      <c r="D60" s="37">
        <f t="shared" si="0"/>
        <v>174059483.66</v>
      </c>
      <c r="E60" s="37">
        <f t="shared" si="1"/>
        <v>0.20080140909209532</v>
      </c>
      <c r="F60" s="6">
        <v>7158145</v>
      </c>
      <c r="G60" s="6"/>
      <c r="H60" s="6">
        <v>13483375</v>
      </c>
      <c r="I60" s="6">
        <v>20225062</v>
      </c>
      <c r="J60" s="9"/>
      <c r="K60" s="6"/>
      <c r="L60" s="6">
        <v>38910481.710000001</v>
      </c>
      <c r="M60" s="25"/>
      <c r="N60" s="25"/>
      <c r="O60" s="54">
        <f t="shared" si="2"/>
        <v>79777063.710000008</v>
      </c>
      <c r="P60" s="55">
        <f t="shared" si="3"/>
        <v>0</v>
      </c>
      <c r="Q60" s="10">
        <f t="shared" si="4"/>
        <v>79777063.710000008</v>
      </c>
      <c r="R60" s="10">
        <f t="shared" si="5"/>
        <v>253836547.37</v>
      </c>
      <c r="S60" s="9">
        <f t="shared" si="6"/>
        <v>0.18929913557995051</v>
      </c>
      <c r="T60" s="10">
        <f t="shared" si="7"/>
        <v>83.092404101920337</v>
      </c>
      <c r="U60" s="47">
        <f t="shared" si="8"/>
        <v>0</v>
      </c>
      <c r="V60" s="10">
        <f t="shared" si="9"/>
        <v>45.833218640262629</v>
      </c>
      <c r="W60" s="10">
        <f t="shared" si="10"/>
        <v>4</v>
      </c>
      <c r="X60" s="17">
        <v>14526</v>
      </c>
      <c r="Y60" s="13">
        <v>1</v>
      </c>
    </row>
    <row r="61" spans="1:25" x14ac:dyDescent="0.25">
      <c r="A61" s="32" t="s">
        <v>71</v>
      </c>
      <c r="B61" s="23">
        <v>118601329</v>
      </c>
      <c r="C61" s="38">
        <v>84529578.090000004</v>
      </c>
      <c r="D61" s="37">
        <f t="shared" si="0"/>
        <v>203130907.09</v>
      </c>
      <c r="E61" s="37">
        <f t="shared" si="1"/>
        <v>0.23433927020892953</v>
      </c>
      <c r="F61" s="6">
        <v>8842464</v>
      </c>
      <c r="G61" s="6"/>
      <c r="H61" s="6">
        <v>16656028</v>
      </c>
      <c r="I61" s="6">
        <v>24984042</v>
      </c>
      <c r="J61" s="9"/>
      <c r="K61" s="6"/>
      <c r="L61" s="6">
        <v>48066161.43</v>
      </c>
      <c r="M61" s="25"/>
      <c r="N61" s="25"/>
      <c r="O61" s="54">
        <f t="shared" si="2"/>
        <v>98548695.430000007</v>
      </c>
      <c r="P61" s="55">
        <f t="shared" si="3"/>
        <v>0</v>
      </c>
      <c r="Q61" s="10">
        <f t="shared" si="4"/>
        <v>98548695.430000007</v>
      </c>
      <c r="R61" s="10">
        <f t="shared" si="5"/>
        <v>301679602.51999998</v>
      </c>
      <c r="S61" s="9">
        <f t="shared" si="6"/>
        <v>0.22497819392373444</v>
      </c>
      <c r="T61" s="10">
        <f t="shared" si="7"/>
        <v>83.092403989840619</v>
      </c>
      <c r="U61" s="47">
        <f t="shared" si="8"/>
        <v>0</v>
      </c>
      <c r="V61" s="10">
        <f t="shared" si="9"/>
        <v>48.51486996330727</v>
      </c>
      <c r="W61" s="10">
        <f t="shared" si="10"/>
        <v>4</v>
      </c>
      <c r="X61" s="16">
        <v>44843</v>
      </c>
      <c r="Y61" s="13">
        <v>1</v>
      </c>
    </row>
    <row r="62" spans="1:25" x14ac:dyDescent="0.25">
      <c r="A62" s="32" t="s">
        <v>72</v>
      </c>
      <c r="B62" s="23">
        <v>166852209</v>
      </c>
      <c r="C62" s="38">
        <v>92349062.409999996</v>
      </c>
      <c r="D62" s="37">
        <f t="shared" si="0"/>
        <v>259201271.41</v>
      </c>
      <c r="E62" s="37">
        <f t="shared" si="1"/>
        <v>0.29902410051530909</v>
      </c>
      <c r="F62" s="6">
        <v>12439867</v>
      </c>
      <c r="G62" s="6"/>
      <c r="H62" s="6">
        <v>23432242</v>
      </c>
      <c r="I62" s="6">
        <v>35148363</v>
      </c>
      <c r="J62" s="9"/>
      <c r="K62" s="6"/>
      <c r="L62" s="6">
        <v>67621039.719999999</v>
      </c>
      <c r="M62" s="25"/>
      <c r="N62" s="25"/>
      <c r="O62" s="54">
        <f t="shared" si="2"/>
        <v>138641511.72</v>
      </c>
      <c r="P62" s="55">
        <f t="shared" si="3"/>
        <v>0</v>
      </c>
      <c r="Q62" s="10">
        <f t="shared" si="4"/>
        <v>138641511.72</v>
      </c>
      <c r="R62" s="10">
        <f t="shared" si="5"/>
        <v>397842783.13</v>
      </c>
      <c r="S62" s="9">
        <f t="shared" si="6"/>
        <v>0.29669208679179931</v>
      </c>
      <c r="T62" s="10">
        <f t="shared" si="7"/>
        <v>83.092404080787446</v>
      </c>
      <c r="U62" s="47">
        <f t="shared" si="8"/>
        <v>0</v>
      </c>
      <c r="V62" s="10">
        <f t="shared" si="9"/>
        <v>53.487975180761872</v>
      </c>
      <c r="W62" s="10">
        <f t="shared" si="10"/>
        <v>4</v>
      </c>
      <c r="X62" s="16">
        <v>85645</v>
      </c>
      <c r="Y62" s="13">
        <v>0</v>
      </c>
    </row>
    <row r="63" spans="1:25" x14ac:dyDescent="0.25">
      <c r="A63" s="32" t="s">
        <v>73</v>
      </c>
      <c r="B63" s="23">
        <v>119456164</v>
      </c>
      <c r="C63" s="38">
        <v>82578012.349999994</v>
      </c>
      <c r="D63" s="37">
        <f t="shared" si="0"/>
        <v>202034176.34999999</v>
      </c>
      <c r="E63" s="37">
        <f t="shared" si="1"/>
        <v>0.23307404137246582</v>
      </c>
      <c r="F63" s="6">
        <v>8906198</v>
      </c>
      <c r="G63" s="6"/>
      <c r="H63" s="6">
        <v>16776078</v>
      </c>
      <c r="I63" s="6">
        <v>25164118</v>
      </c>
      <c r="J63" s="9"/>
      <c r="K63" s="6"/>
      <c r="L63" s="6">
        <v>48412604.5</v>
      </c>
      <c r="M63" s="25"/>
      <c r="N63" s="25"/>
      <c r="O63" s="54">
        <f t="shared" si="2"/>
        <v>99258998.5</v>
      </c>
      <c r="P63" s="55">
        <f t="shared" si="3"/>
        <v>0</v>
      </c>
      <c r="Q63" s="10">
        <f t="shared" si="4"/>
        <v>99258998.5</v>
      </c>
      <c r="R63" s="10">
        <f t="shared" si="5"/>
        <v>301293174.85000002</v>
      </c>
      <c r="S63" s="9">
        <f t="shared" si="6"/>
        <v>0.22469001468141064</v>
      </c>
      <c r="T63" s="10">
        <f t="shared" si="7"/>
        <v>83.092404088917505</v>
      </c>
      <c r="U63" s="47">
        <f t="shared" si="8"/>
        <v>0</v>
      </c>
      <c r="V63" s="10">
        <f t="shared" si="9"/>
        <v>49.129805804759329</v>
      </c>
      <c r="W63" s="10">
        <f t="shared" si="10"/>
        <v>4</v>
      </c>
      <c r="X63" s="16">
        <v>29245</v>
      </c>
      <c r="Y63" s="13">
        <v>1</v>
      </c>
    </row>
    <row r="64" spans="1:25" x14ac:dyDescent="0.25">
      <c r="A64" s="32" t="s">
        <v>74</v>
      </c>
      <c r="B64" s="23">
        <v>491613429</v>
      </c>
      <c r="C64" s="38">
        <v>113464615.19</v>
      </c>
      <c r="D64" s="37">
        <f t="shared" si="0"/>
        <v>605078044.19000006</v>
      </c>
      <c r="E64" s="37">
        <f t="shared" si="1"/>
        <v>0.69804024077984062</v>
      </c>
      <c r="F64" s="6">
        <v>36652829</v>
      </c>
      <c r="G64" s="6"/>
      <c r="H64" s="6">
        <v>69040769</v>
      </c>
      <c r="I64" s="6">
        <v>103561154</v>
      </c>
      <c r="J64" s="9"/>
      <c r="K64" s="6"/>
      <c r="L64" s="6">
        <v>199238664.36000001</v>
      </c>
      <c r="M64" s="25"/>
      <c r="N64" s="25"/>
      <c r="O64" s="54">
        <f t="shared" si="2"/>
        <v>408493416.36000001</v>
      </c>
      <c r="P64" s="55">
        <f t="shared" si="3"/>
        <v>0</v>
      </c>
      <c r="Q64" s="10">
        <f t="shared" si="4"/>
        <v>408493416.36000001</v>
      </c>
      <c r="R64" s="10">
        <f t="shared" si="5"/>
        <v>1013571460.5500001</v>
      </c>
      <c r="S64" s="9">
        <f t="shared" si="6"/>
        <v>0.75587303451204724</v>
      </c>
      <c r="T64" s="10">
        <f t="shared" si="7"/>
        <v>83.092403962789234</v>
      </c>
      <c r="U64" s="47">
        <f t="shared" si="8"/>
        <v>0</v>
      </c>
      <c r="V64" s="10">
        <f t="shared" si="9"/>
        <v>67.510864140978384</v>
      </c>
      <c r="W64" s="10">
        <f t="shared" si="10"/>
        <v>4</v>
      </c>
      <c r="X64" s="16">
        <v>397290</v>
      </c>
      <c r="Y64" s="13">
        <v>0</v>
      </c>
    </row>
    <row r="65" spans="1:25" x14ac:dyDescent="0.25">
      <c r="A65" s="32" t="s">
        <v>75</v>
      </c>
      <c r="B65" s="23">
        <v>132526599</v>
      </c>
      <c r="C65" s="38">
        <v>84455062.049999997</v>
      </c>
      <c r="D65" s="37">
        <f t="shared" si="0"/>
        <v>216981661.05000001</v>
      </c>
      <c r="E65" s="37">
        <f t="shared" si="1"/>
        <v>0.25031800836024276</v>
      </c>
      <c r="F65" s="6">
        <v>9880680</v>
      </c>
      <c r="G65" s="6"/>
      <c r="H65" s="6">
        <v>18611653</v>
      </c>
      <c r="I65" s="6">
        <v>27917479</v>
      </c>
      <c r="J65" s="9"/>
      <c r="K65" s="6"/>
      <c r="L65" s="6">
        <v>53709726.159999996</v>
      </c>
      <c r="M65" s="25"/>
      <c r="N65" s="25"/>
      <c r="O65" s="54">
        <f t="shared" si="2"/>
        <v>110119538.16</v>
      </c>
      <c r="P65" s="55">
        <f t="shared" si="3"/>
        <v>0</v>
      </c>
      <c r="Q65" s="10">
        <f t="shared" si="4"/>
        <v>110119538.16</v>
      </c>
      <c r="R65" s="10">
        <f t="shared" si="5"/>
        <v>327101199.21000004</v>
      </c>
      <c r="S65" s="9">
        <f t="shared" si="6"/>
        <v>0.24393640277245707</v>
      </c>
      <c r="T65" s="10">
        <f t="shared" si="7"/>
        <v>83.092404838669395</v>
      </c>
      <c r="U65" s="47">
        <f t="shared" si="8"/>
        <v>0</v>
      </c>
      <c r="V65" s="10">
        <f t="shared" si="9"/>
        <v>50.750619949685372</v>
      </c>
      <c r="W65" s="10">
        <f t="shared" si="10"/>
        <v>4</v>
      </c>
      <c r="X65" s="16">
        <v>57533</v>
      </c>
      <c r="Y65" s="13">
        <v>1</v>
      </c>
    </row>
    <row r="66" spans="1:25" x14ac:dyDescent="0.25">
      <c r="A66" s="32" t="s">
        <v>76</v>
      </c>
      <c r="B66" s="23">
        <v>100910489</v>
      </c>
      <c r="C66" s="38">
        <v>82851123.769999996</v>
      </c>
      <c r="D66" s="37">
        <f t="shared" si="0"/>
        <v>183761612.76999998</v>
      </c>
      <c r="E66" s="37">
        <f t="shared" si="1"/>
        <v>0.21199414134382924</v>
      </c>
      <c r="F66" s="6">
        <v>7523503</v>
      </c>
      <c r="G66" s="6"/>
      <c r="H66" s="6">
        <v>14171577</v>
      </c>
      <c r="I66" s="6">
        <v>21257366</v>
      </c>
      <c r="J66" s="9"/>
      <c r="K66" s="6"/>
      <c r="L66" s="6">
        <v>40896504.859999999</v>
      </c>
      <c r="M66" s="25"/>
      <c r="N66" s="25"/>
      <c r="O66" s="54">
        <f t="shared" si="2"/>
        <v>83848950.859999999</v>
      </c>
      <c r="P66" s="55">
        <f t="shared" si="3"/>
        <v>0</v>
      </c>
      <c r="Q66" s="10">
        <f t="shared" si="4"/>
        <v>83848950.859999999</v>
      </c>
      <c r="R66" s="10">
        <f t="shared" si="5"/>
        <v>267610563.63</v>
      </c>
      <c r="S66" s="9">
        <f t="shared" si="6"/>
        <v>0.19957113698596377</v>
      </c>
      <c r="T66" s="10">
        <f t="shared" si="7"/>
        <v>83.092403664796436</v>
      </c>
      <c r="U66" s="47">
        <f t="shared" si="8"/>
        <v>0</v>
      </c>
      <c r="V66" s="10">
        <f t="shared" si="9"/>
        <v>45.629198392455969</v>
      </c>
      <c r="W66" s="10">
        <f t="shared" si="10"/>
        <v>4</v>
      </c>
      <c r="X66" s="16">
        <v>27798</v>
      </c>
      <c r="Y66" s="13">
        <v>1</v>
      </c>
    </row>
    <row r="67" spans="1:25" x14ac:dyDescent="0.25">
      <c r="A67" s="32" t="s">
        <v>77</v>
      </c>
      <c r="B67" s="23">
        <v>139921727</v>
      </c>
      <c r="C67" s="38">
        <v>87875200.510000005</v>
      </c>
      <c r="D67" s="37">
        <f t="shared" si="0"/>
        <v>227796927.50999999</v>
      </c>
      <c r="E67" s="37">
        <f t="shared" si="1"/>
        <v>0.26279489671593048</v>
      </c>
      <c r="F67" s="6">
        <v>10432032</v>
      </c>
      <c r="G67" s="6"/>
      <c r="H67" s="6">
        <v>19650203</v>
      </c>
      <c r="I67" s="6">
        <v>29475304</v>
      </c>
      <c r="J67" s="9"/>
      <c r="K67" s="6"/>
      <c r="L67" s="6">
        <v>56706787.090000004</v>
      </c>
      <c r="M67" s="25"/>
      <c r="N67" s="25"/>
      <c r="O67" s="54">
        <f t="shared" si="2"/>
        <v>116264326.09</v>
      </c>
      <c r="P67" s="55">
        <f t="shared" si="3"/>
        <v>0</v>
      </c>
      <c r="Q67" s="10">
        <f t="shared" si="4"/>
        <v>116264326.09</v>
      </c>
      <c r="R67" s="10">
        <f t="shared" si="5"/>
        <v>344061253.60000002</v>
      </c>
      <c r="S67" s="9">
        <f t="shared" si="6"/>
        <v>0.25658439877098516</v>
      </c>
      <c r="T67" s="10">
        <f t="shared" si="7"/>
        <v>83.092403576465287</v>
      </c>
      <c r="U67" s="47">
        <f t="shared" si="8"/>
        <v>0</v>
      </c>
      <c r="V67" s="10">
        <f t="shared" si="9"/>
        <v>51.038583953199343</v>
      </c>
      <c r="W67" s="10">
        <f t="shared" si="10"/>
        <v>4</v>
      </c>
      <c r="X67" s="16">
        <v>57012</v>
      </c>
      <c r="Y67" s="13">
        <v>1</v>
      </c>
    </row>
    <row r="68" spans="1:25" x14ac:dyDescent="0.25">
      <c r="A68" s="32" t="s">
        <v>78</v>
      </c>
      <c r="B68" s="23">
        <v>115794181</v>
      </c>
      <c r="C68" s="38">
        <v>82776513.760000005</v>
      </c>
      <c r="D68" s="37">
        <f t="shared" si="0"/>
        <v>198570694.75999999</v>
      </c>
      <c r="E68" s="37">
        <f t="shared" si="1"/>
        <v>0.22907844188536727</v>
      </c>
      <c r="F68" s="6">
        <v>8633174</v>
      </c>
      <c r="G68" s="6"/>
      <c r="H68" s="6">
        <v>16261800</v>
      </c>
      <c r="I68" s="6">
        <v>24392700</v>
      </c>
      <c r="J68" s="9"/>
      <c r="K68" s="6"/>
      <c r="L68" s="6">
        <v>46928494.140000001</v>
      </c>
      <c r="M68" s="25"/>
      <c r="N68" s="25"/>
      <c r="O68" s="54">
        <f t="shared" si="2"/>
        <v>96216168.140000001</v>
      </c>
      <c r="P68" s="55">
        <f t="shared" si="3"/>
        <v>0</v>
      </c>
      <c r="Q68" s="10">
        <f t="shared" si="4"/>
        <v>96216168.140000001</v>
      </c>
      <c r="R68" s="10">
        <f t="shared" si="5"/>
        <v>294786862.89999998</v>
      </c>
      <c r="S68" s="9">
        <f t="shared" si="6"/>
        <v>0.21983791895008464</v>
      </c>
      <c r="T68" s="10">
        <f t="shared" si="7"/>
        <v>83.092403529327612</v>
      </c>
      <c r="U68" s="47">
        <f t="shared" si="8"/>
        <v>0</v>
      </c>
      <c r="V68" s="10">
        <f t="shared" si="9"/>
        <v>48.454364455082597</v>
      </c>
      <c r="W68" s="10">
        <f t="shared" si="10"/>
        <v>4</v>
      </c>
      <c r="X68" s="16">
        <v>39633</v>
      </c>
      <c r="Y68" s="13">
        <v>1</v>
      </c>
    </row>
    <row r="69" spans="1:25" x14ac:dyDescent="0.25">
      <c r="A69" s="32" t="s">
        <v>79</v>
      </c>
      <c r="B69" s="23">
        <v>162289774</v>
      </c>
      <c r="C69" s="38">
        <v>89282972.400000006</v>
      </c>
      <c r="D69" s="37">
        <f t="shared" si="0"/>
        <v>251572746.40000001</v>
      </c>
      <c r="E69" s="37">
        <f t="shared" si="1"/>
        <v>0.29022355406364619</v>
      </c>
      <c r="F69" s="6">
        <v>12099709</v>
      </c>
      <c r="G69" s="6"/>
      <c r="H69" s="6">
        <v>22791507</v>
      </c>
      <c r="I69" s="6">
        <v>34187260</v>
      </c>
      <c r="J69" s="9"/>
      <c r="K69" s="6"/>
      <c r="L69" s="6">
        <v>65771998.630000003</v>
      </c>
      <c r="M69" s="25"/>
      <c r="N69" s="25"/>
      <c r="O69" s="54">
        <f t="shared" si="2"/>
        <v>134850474.63</v>
      </c>
      <c r="P69" s="55">
        <f t="shared" si="3"/>
        <v>0</v>
      </c>
      <c r="Q69" s="10">
        <f t="shared" si="4"/>
        <v>134850474.63</v>
      </c>
      <c r="R69" s="10">
        <f t="shared" si="5"/>
        <v>386423221.02999997</v>
      </c>
      <c r="S69" s="9">
        <f t="shared" si="6"/>
        <v>0.28817592449512031</v>
      </c>
      <c r="T69" s="10">
        <f t="shared" si="7"/>
        <v>83.092403979809589</v>
      </c>
      <c r="U69" s="47">
        <f t="shared" si="8"/>
        <v>0</v>
      </c>
      <c r="V69" s="10">
        <f t="shared" si="9"/>
        <v>53.602974312482999</v>
      </c>
      <c r="W69" s="10">
        <f t="shared" si="10"/>
        <v>4</v>
      </c>
      <c r="X69" s="16">
        <v>71775</v>
      </c>
      <c r="Y69" s="13">
        <v>1</v>
      </c>
    </row>
    <row r="70" spans="1:25" x14ac:dyDescent="0.25">
      <c r="A70" s="32" t="s">
        <v>80</v>
      </c>
      <c r="B70" s="23">
        <v>119687294</v>
      </c>
      <c r="C70" s="38">
        <v>84831822.459999993</v>
      </c>
      <c r="D70" s="37">
        <f t="shared" ref="D70:D133" si="11">B70+C70</f>
        <v>204519116.45999998</v>
      </c>
      <c r="E70" s="37">
        <f t="shared" ref="E70:E133" si="12">(D70/$D$5)*100</f>
        <v>0.23594075949149776</v>
      </c>
      <c r="F70" s="6">
        <v>8923430</v>
      </c>
      <c r="G70" s="6"/>
      <c r="H70" s="6">
        <v>16808538</v>
      </c>
      <c r="I70" s="6">
        <v>25212806</v>
      </c>
      <c r="J70" s="9"/>
      <c r="K70" s="6"/>
      <c r="L70" s="6">
        <v>48506275.93</v>
      </c>
      <c r="M70" s="25"/>
      <c r="N70" s="25"/>
      <c r="O70" s="54">
        <f t="shared" ref="O70:O133" si="13">F70+H70+I70+L70</f>
        <v>99451049.930000007</v>
      </c>
      <c r="P70" s="55">
        <f t="shared" ref="P70:P133" si="14">G70+J70+K70+M70+N70</f>
        <v>0</v>
      </c>
      <c r="Q70" s="10">
        <f t="shared" ref="Q70:Q133" si="15">O70+P70</f>
        <v>99451049.930000007</v>
      </c>
      <c r="R70" s="10">
        <f t="shared" ref="R70:R133" si="16">D70+Q70</f>
        <v>303970166.38999999</v>
      </c>
      <c r="S70" s="9">
        <f t="shared" ref="S70:S133" si="17">(R70/$R$5)*100</f>
        <v>0.2266863867158056</v>
      </c>
      <c r="T70" s="10">
        <f t="shared" ref="T70:T133" si="18">(O70/B70)*100</f>
        <v>83.092404052513714</v>
      </c>
      <c r="U70" s="47">
        <f t="shared" ref="U70:U133" si="19">(P70/B70)*100</f>
        <v>0</v>
      </c>
      <c r="V70" s="10">
        <f t="shared" ref="V70:V133" si="20">(Q70/D70)*100</f>
        <v>48.626774675828763</v>
      </c>
      <c r="W70" s="10">
        <f t="shared" ref="W70:W133" si="21">COUNT(F70:N70)</f>
        <v>4</v>
      </c>
      <c r="X70" s="16">
        <v>43792</v>
      </c>
      <c r="Y70" s="13">
        <v>1</v>
      </c>
    </row>
    <row r="71" spans="1:25" x14ac:dyDescent="0.25">
      <c r="A71" s="32" t="s">
        <v>81</v>
      </c>
      <c r="B71" s="23">
        <v>106413280</v>
      </c>
      <c r="C71" s="38">
        <v>80430964.219999999</v>
      </c>
      <c r="D71" s="37">
        <f t="shared" si="11"/>
        <v>186844244.22</v>
      </c>
      <c r="E71" s="37">
        <f t="shared" si="12"/>
        <v>0.21555037813056321</v>
      </c>
      <c r="F71" s="6">
        <v>7933770</v>
      </c>
      <c r="G71" s="6"/>
      <c r="H71" s="6">
        <v>14944374</v>
      </c>
      <c r="I71" s="6">
        <v>22416560</v>
      </c>
      <c r="J71" s="9"/>
      <c r="K71" s="6"/>
      <c r="L71" s="6">
        <v>43126649.18</v>
      </c>
      <c r="M71" s="25"/>
      <c r="N71" s="25"/>
      <c r="O71" s="54">
        <f t="shared" si="13"/>
        <v>88421353.180000007</v>
      </c>
      <c r="P71" s="55">
        <f t="shared" si="14"/>
        <v>0</v>
      </c>
      <c r="Q71" s="10">
        <f t="shared" si="15"/>
        <v>88421353.180000007</v>
      </c>
      <c r="R71" s="10">
        <f t="shared" si="16"/>
        <v>275265597.39999998</v>
      </c>
      <c r="S71" s="9">
        <f t="shared" si="17"/>
        <v>0.20527989441475153</v>
      </c>
      <c r="T71" s="10">
        <f t="shared" si="18"/>
        <v>83.092404613409172</v>
      </c>
      <c r="U71" s="47">
        <f t="shared" si="19"/>
        <v>0</v>
      </c>
      <c r="V71" s="10">
        <f t="shared" si="20"/>
        <v>47.323562761659474</v>
      </c>
      <c r="W71" s="10">
        <f t="shared" si="21"/>
        <v>4</v>
      </c>
      <c r="X71" s="16">
        <v>26035</v>
      </c>
      <c r="Y71" s="13">
        <v>1</v>
      </c>
    </row>
    <row r="72" spans="1:25" x14ac:dyDescent="0.25">
      <c r="A72" s="32" t="s">
        <v>82</v>
      </c>
      <c r="B72" s="23">
        <v>91497732</v>
      </c>
      <c r="C72" s="38">
        <v>80787568.269999996</v>
      </c>
      <c r="D72" s="37">
        <f t="shared" si="11"/>
        <v>172285300.26999998</v>
      </c>
      <c r="E72" s="37">
        <f t="shared" si="12"/>
        <v>0.19875464601312576</v>
      </c>
      <c r="F72" s="6">
        <v>6821723</v>
      </c>
      <c r="G72" s="6"/>
      <c r="H72" s="6">
        <v>12849677</v>
      </c>
      <c r="I72" s="6">
        <v>19274516</v>
      </c>
      <c r="J72" s="9"/>
      <c r="K72" s="6"/>
      <c r="L72" s="6">
        <v>37081749.369999997</v>
      </c>
      <c r="M72" s="25"/>
      <c r="N72" s="25"/>
      <c r="O72" s="54">
        <f t="shared" si="13"/>
        <v>76027665.370000005</v>
      </c>
      <c r="P72" s="55">
        <f t="shared" si="14"/>
        <v>0</v>
      </c>
      <c r="Q72" s="10">
        <f t="shared" si="15"/>
        <v>76027665.370000005</v>
      </c>
      <c r="R72" s="10">
        <f t="shared" si="16"/>
        <v>248312965.63999999</v>
      </c>
      <c r="S72" s="9">
        <f t="shared" si="17"/>
        <v>0.18517991296355518</v>
      </c>
      <c r="T72" s="10">
        <f t="shared" si="18"/>
        <v>83.092404268556081</v>
      </c>
      <c r="U72" s="47">
        <f t="shared" si="19"/>
        <v>0</v>
      </c>
      <c r="V72" s="10">
        <f t="shared" si="20"/>
        <v>44.128933374380694</v>
      </c>
      <c r="W72" s="10">
        <f t="shared" si="21"/>
        <v>4</v>
      </c>
      <c r="X72" s="16">
        <v>16918</v>
      </c>
      <c r="Y72" s="13">
        <v>1</v>
      </c>
    </row>
    <row r="73" spans="1:25" x14ac:dyDescent="0.25">
      <c r="A73" s="32" t="s">
        <v>83</v>
      </c>
      <c r="B73" s="23">
        <v>875525991</v>
      </c>
      <c r="C73" s="38">
        <v>156811072.25999999</v>
      </c>
      <c r="D73" s="37">
        <f t="shared" si="11"/>
        <v>1032337063.26</v>
      </c>
      <c r="E73" s="37">
        <f t="shared" si="12"/>
        <v>1.1909419274477673</v>
      </c>
      <c r="F73" s="6">
        <v>65275890</v>
      </c>
      <c r="G73" s="6"/>
      <c r="H73" s="6">
        <v>122956340</v>
      </c>
      <c r="I73" s="6">
        <v>184434510</v>
      </c>
      <c r="J73" s="9"/>
      <c r="K73" s="6"/>
      <c r="L73" s="6">
        <v>354828853.23000002</v>
      </c>
      <c r="M73" s="25"/>
      <c r="N73" s="25"/>
      <c r="O73" s="54">
        <f t="shared" si="13"/>
        <v>727495593.23000002</v>
      </c>
      <c r="P73" s="55">
        <f t="shared" si="14"/>
        <v>0</v>
      </c>
      <c r="Q73" s="10">
        <f t="shared" si="15"/>
        <v>727495593.23000002</v>
      </c>
      <c r="R73" s="10">
        <f t="shared" si="16"/>
        <v>1759832656.49</v>
      </c>
      <c r="S73" s="9">
        <f t="shared" si="17"/>
        <v>1.3123988806597553</v>
      </c>
      <c r="T73" s="10">
        <f t="shared" si="18"/>
        <v>83.092403961540413</v>
      </c>
      <c r="U73" s="47">
        <f t="shared" si="19"/>
        <v>0</v>
      </c>
      <c r="V73" s="10">
        <f t="shared" si="20"/>
        <v>70.470742465900997</v>
      </c>
      <c r="W73" s="10">
        <f t="shared" si="21"/>
        <v>4</v>
      </c>
      <c r="X73" s="17">
        <v>892269</v>
      </c>
      <c r="Y73" s="13">
        <v>1</v>
      </c>
    </row>
    <row r="74" spans="1:25" x14ac:dyDescent="0.25">
      <c r="A74" s="32" t="s">
        <v>84</v>
      </c>
      <c r="B74" s="23">
        <v>237240547</v>
      </c>
      <c r="C74" s="38">
        <v>104118653.02</v>
      </c>
      <c r="D74" s="37">
        <f t="shared" si="11"/>
        <v>341359200.01999998</v>
      </c>
      <c r="E74" s="37">
        <f t="shared" si="12"/>
        <v>0.3938045025139793</v>
      </c>
      <c r="F74" s="6">
        <v>17687754</v>
      </c>
      <c r="G74" s="6"/>
      <c r="H74" s="6">
        <v>33317377</v>
      </c>
      <c r="I74" s="6">
        <v>49976065</v>
      </c>
      <c r="J74" s="9"/>
      <c r="K74" s="6"/>
      <c r="L74" s="6">
        <v>96147677.950000003</v>
      </c>
      <c r="M74" s="25"/>
      <c r="N74" s="25"/>
      <c r="O74" s="54">
        <f t="shared" si="13"/>
        <v>197128873.94999999</v>
      </c>
      <c r="P74" s="55">
        <f t="shared" si="14"/>
        <v>0</v>
      </c>
      <c r="Q74" s="10">
        <f t="shared" si="15"/>
        <v>197128873.94999999</v>
      </c>
      <c r="R74" s="10">
        <f t="shared" si="16"/>
        <v>538488073.97000003</v>
      </c>
      <c r="S74" s="9">
        <f t="shared" si="17"/>
        <v>0.40157860630703174</v>
      </c>
      <c r="T74" s="10">
        <f t="shared" si="18"/>
        <v>83.092404077958889</v>
      </c>
      <c r="U74" s="47">
        <f t="shared" si="19"/>
        <v>0</v>
      </c>
      <c r="V74" s="10">
        <f t="shared" si="20"/>
        <v>57.748223554089172</v>
      </c>
      <c r="W74" s="10">
        <f t="shared" si="21"/>
        <v>4</v>
      </c>
      <c r="X74" s="17">
        <v>101800</v>
      </c>
      <c r="Y74" s="13">
        <v>1</v>
      </c>
    </row>
    <row r="75" spans="1:25" x14ac:dyDescent="0.25">
      <c r="A75" s="32" t="s">
        <v>85</v>
      </c>
      <c r="B75" s="23">
        <v>145498427</v>
      </c>
      <c r="C75" s="38">
        <v>89172260.620000005</v>
      </c>
      <c r="D75" s="37">
        <f t="shared" si="11"/>
        <v>234670687.62</v>
      </c>
      <c r="E75" s="37">
        <f t="shared" si="12"/>
        <v>0.27072471867579095</v>
      </c>
      <c r="F75" s="6">
        <v>10847810</v>
      </c>
      <c r="G75" s="6"/>
      <c r="H75" s="6">
        <v>20433379</v>
      </c>
      <c r="I75" s="6">
        <v>30650068</v>
      </c>
      <c r="J75" s="9"/>
      <c r="K75" s="6"/>
      <c r="L75" s="6">
        <v>58966884.380000003</v>
      </c>
      <c r="M75" s="25"/>
      <c r="N75" s="25"/>
      <c r="O75" s="54">
        <f t="shared" si="13"/>
        <v>120898141.38</v>
      </c>
      <c r="P75" s="55">
        <f t="shared" si="14"/>
        <v>0</v>
      </c>
      <c r="Q75" s="10">
        <f t="shared" si="15"/>
        <v>120898141.38</v>
      </c>
      <c r="R75" s="10">
        <f t="shared" si="16"/>
        <v>355568829</v>
      </c>
      <c r="S75" s="9">
        <f t="shared" si="17"/>
        <v>0.26516619717003853</v>
      </c>
      <c r="T75" s="10">
        <f t="shared" si="18"/>
        <v>83.092404414791361</v>
      </c>
      <c r="U75" s="47">
        <f t="shared" si="19"/>
        <v>0</v>
      </c>
      <c r="V75" s="10">
        <f t="shared" si="20"/>
        <v>51.518211586684913</v>
      </c>
      <c r="W75" s="10">
        <f t="shared" si="21"/>
        <v>4</v>
      </c>
      <c r="X75" s="17">
        <v>25338</v>
      </c>
      <c r="Y75" s="13">
        <v>0</v>
      </c>
    </row>
    <row r="76" spans="1:25" x14ac:dyDescent="0.25">
      <c r="A76" s="32" t="s">
        <v>86</v>
      </c>
      <c r="B76" s="23">
        <v>175300351</v>
      </c>
      <c r="C76" s="38">
        <v>97168953.459999993</v>
      </c>
      <c r="D76" s="37">
        <f t="shared" si="11"/>
        <v>272469304.45999998</v>
      </c>
      <c r="E76" s="37">
        <f t="shared" si="12"/>
        <v>0.31433059043644834</v>
      </c>
      <c r="F76" s="6">
        <v>13069728</v>
      </c>
      <c r="G76" s="6"/>
      <c r="H76" s="6">
        <v>24618675</v>
      </c>
      <c r="I76" s="6">
        <v>36928012</v>
      </c>
      <c r="J76" s="9"/>
      <c r="K76" s="6"/>
      <c r="L76" s="6">
        <v>71044861.060000002</v>
      </c>
      <c r="M76" s="25"/>
      <c r="N76" s="25"/>
      <c r="O76" s="54">
        <f t="shared" si="13"/>
        <v>145661276.06</v>
      </c>
      <c r="P76" s="55">
        <f t="shared" si="14"/>
        <v>0</v>
      </c>
      <c r="Q76" s="10">
        <f t="shared" si="15"/>
        <v>145661276.06</v>
      </c>
      <c r="R76" s="10">
        <f t="shared" si="16"/>
        <v>418130580.51999998</v>
      </c>
      <c r="S76" s="9">
        <f t="shared" si="17"/>
        <v>0.31182175408572999</v>
      </c>
      <c r="T76" s="10">
        <f t="shared" si="18"/>
        <v>83.092404110474376</v>
      </c>
      <c r="U76" s="47">
        <f t="shared" si="19"/>
        <v>0</v>
      </c>
      <c r="V76" s="10">
        <f t="shared" si="20"/>
        <v>53.459701212465895</v>
      </c>
      <c r="W76" s="10">
        <f t="shared" si="21"/>
        <v>4</v>
      </c>
      <c r="X76" s="17">
        <v>37930</v>
      </c>
      <c r="Y76" s="13">
        <v>1</v>
      </c>
    </row>
    <row r="77" spans="1:25" x14ac:dyDescent="0.25">
      <c r="A77" s="32" t="s">
        <v>87</v>
      </c>
      <c r="B77" s="23">
        <v>475347781</v>
      </c>
      <c r="C77" s="38">
        <v>119341074.78</v>
      </c>
      <c r="D77" s="37">
        <f t="shared" si="11"/>
        <v>594688855.77999997</v>
      </c>
      <c r="E77" s="37">
        <f t="shared" si="12"/>
        <v>0.68605489170155476</v>
      </c>
      <c r="F77" s="6">
        <v>35440124</v>
      </c>
      <c r="G77" s="6"/>
      <c r="H77" s="6">
        <v>66756468</v>
      </c>
      <c r="I77" s="6">
        <v>100134703</v>
      </c>
      <c r="J77" s="9"/>
      <c r="K77" s="6"/>
      <c r="L77" s="6">
        <v>192646602.90000001</v>
      </c>
      <c r="M77" s="25"/>
      <c r="N77" s="25"/>
      <c r="O77" s="54">
        <f t="shared" si="13"/>
        <v>394977897.89999998</v>
      </c>
      <c r="P77" s="55">
        <f t="shared" si="14"/>
        <v>0</v>
      </c>
      <c r="Q77" s="10">
        <f t="shared" si="15"/>
        <v>394977897.89999998</v>
      </c>
      <c r="R77" s="10">
        <f t="shared" si="16"/>
        <v>989666753.67999995</v>
      </c>
      <c r="S77" s="9">
        <f t="shared" si="17"/>
        <v>0.73804604941605489</v>
      </c>
      <c r="T77" s="10">
        <f t="shared" si="18"/>
        <v>83.092403854095195</v>
      </c>
      <c r="U77" s="47">
        <f t="shared" si="19"/>
        <v>0</v>
      </c>
      <c r="V77" s="10">
        <f t="shared" si="20"/>
        <v>66.41757182114047</v>
      </c>
      <c r="W77" s="10">
        <f t="shared" si="21"/>
        <v>4</v>
      </c>
      <c r="X77" s="17">
        <v>414154</v>
      </c>
      <c r="Y77" s="13">
        <v>1</v>
      </c>
    </row>
    <row r="78" spans="1:25" x14ac:dyDescent="0.25">
      <c r="A78" s="32" t="s">
        <v>88</v>
      </c>
      <c r="B78" s="23">
        <v>237556307</v>
      </c>
      <c r="C78" s="38">
        <v>93722944.469999999</v>
      </c>
      <c r="D78" s="37">
        <f t="shared" si="11"/>
        <v>331279251.47000003</v>
      </c>
      <c r="E78" s="37">
        <f t="shared" si="12"/>
        <v>0.38217590388864076</v>
      </c>
      <c r="F78" s="6">
        <v>17711295</v>
      </c>
      <c r="G78" s="6"/>
      <c r="H78" s="6">
        <v>33361721</v>
      </c>
      <c r="I78" s="6">
        <v>50042582</v>
      </c>
      <c r="J78" s="9"/>
      <c r="K78" s="6"/>
      <c r="L78" s="6">
        <v>96275647.900000006</v>
      </c>
      <c r="M78" s="25"/>
      <c r="N78" s="25"/>
      <c r="O78" s="54">
        <f t="shared" si="13"/>
        <v>197391245.90000001</v>
      </c>
      <c r="P78" s="55">
        <f t="shared" si="14"/>
        <v>0</v>
      </c>
      <c r="Q78" s="10">
        <f t="shared" si="15"/>
        <v>197391245.90000001</v>
      </c>
      <c r="R78" s="10">
        <f t="shared" si="16"/>
        <v>528670497.37</v>
      </c>
      <c r="S78" s="9">
        <f t="shared" si="17"/>
        <v>0.3942571280442464</v>
      </c>
      <c r="T78" s="10">
        <f t="shared" si="18"/>
        <v>83.092403814814318</v>
      </c>
      <c r="U78" s="47">
        <f t="shared" si="19"/>
        <v>0</v>
      </c>
      <c r="V78" s="10">
        <f t="shared" si="20"/>
        <v>59.584548390551817</v>
      </c>
      <c r="W78" s="10">
        <f t="shared" si="21"/>
        <v>4</v>
      </c>
      <c r="X78" s="17">
        <v>124476</v>
      </c>
      <c r="Y78" s="13">
        <v>0</v>
      </c>
    </row>
    <row r="79" spans="1:25" ht="36.75" x14ac:dyDescent="0.25">
      <c r="A79" s="33" t="s">
        <v>89</v>
      </c>
      <c r="B79" s="23">
        <v>202252729</v>
      </c>
      <c r="C79" s="38">
        <v>108215824.77</v>
      </c>
      <c r="D79" s="37">
        <f t="shared" si="11"/>
        <v>310468553.76999998</v>
      </c>
      <c r="E79" s="37">
        <f t="shared" si="12"/>
        <v>0.35816791917858409</v>
      </c>
      <c r="F79" s="6">
        <v>15079195</v>
      </c>
      <c r="G79" s="6"/>
      <c r="H79" s="6">
        <v>28403789</v>
      </c>
      <c r="I79" s="6">
        <v>42605683</v>
      </c>
      <c r="J79" s="9"/>
      <c r="K79" s="6"/>
      <c r="L79" s="6">
        <v>81967987.810000002</v>
      </c>
      <c r="M79" s="25"/>
      <c r="N79" s="25"/>
      <c r="O79" s="54">
        <f t="shared" si="13"/>
        <v>168056654.81</v>
      </c>
      <c r="P79" s="55">
        <f t="shared" si="14"/>
        <v>0</v>
      </c>
      <c r="Q79" s="10">
        <f t="shared" si="15"/>
        <v>168056654.81</v>
      </c>
      <c r="R79" s="10">
        <f t="shared" si="16"/>
        <v>478525208.57999998</v>
      </c>
      <c r="S79" s="9">
        <f t="shared" si="17"/>
        <v>0.35686117415303037</v>
      </c>
      <c r="T79" s="10">
        <f t="shared" si="18"/>
        <v>83.092404063432937</v>
      </c>
      <c r="U79" s="47">
        <f t="shared" si="19"/>
        <v>0</v>
      </c>
      <c r="V79" s="10">
        <f t="shared" si="20"/>
        <v>54.130008585184775</v>
      </c>
      <c r="W79" s="10">
        <f t="shared" si="21"/>
        <v>4</v>
      </c>
      <c r="X79" s="17">
        <v>52205</v>
      </c>
      <c r="Y79" s="13">
        <v>1</v>
      </c>
    </row>
    <row r="80" spans="1:25" x14ac:dyDescent="0.25">
      <c r="A80" s="32" t="s">
        <v>90</v>
      </c>
      <c r="B80" s="23">
        <v>149558788</v>
      </c>
      <c r="C80" s="38">
        <v>84601195.680000007</v>
      </c>
      <c r="D80" s="37">
        <f t="shared" si="11"/>
        <v>234159983.68000001</v>
      </c>
      <c r="E80" s="37">
        <f t="shared" si="12"/>
        <v>0.27013555186554572</v>
      </c>
      <c r="F80" s="6">
        <v>11150535</v>
      </c>
      <c r="G80" s="6"/>
      <c r="H80" s="6">
        <v>21003604</v>
      </c>
      <c r="I80" s="6">
        <v>31505406</v>
      </c>
      <c r="J80" s="9"/>
      <c r="K80" s="6"/>
      <c r="L80" s="6">
        <v>60612447.630000003</v>
      </c>
      <c r="M80" s="25"/>
      <c r="N80" s="25"/>
      <c r="O80" s="54">
        <f t="shared" si="13"/>
        <v>124271992.63</v>
      </c>
      <c r="P80" s="55">
        <f t="shared" si="14"/>
        <v>0</v>
      </c>
      <c r="Q80" s="10">
        <f t="shared" si="15"/>
        <v>124271992.63</v>
      </c>
      <c r="R80" s="10">
        <f t="shared" si="16"/>
        <v>358431976.31</v>
      </c>
      <c r="S80" s="9">
        <f t="shared" si="17"/>
        <v>0.26730139525887414</v>
      </c>
      <c r="T80" s="10">
        <f t="shared" si="18"/>
        <v>83.092404192256481</v>
      </c>
      <c r="U80" s="47">
        <f t="shared" si="19"/>
        <v>0</v>
      </c>
      <c r="V80" s="10">
        <f t="shared" si="20"/>
        <v>53.071404719530769</v>
      </c>
      <c r="W80" s="10">
        <f t="shared" si="21"/>
        <v>4</v>
      </c>
      <c r="X80" s="17">
        <v>27226</v>
      </c>
      <c r="Y80" s="13">
        <v>1</v>
      </c>
    </row>
    <row r="81" spans="1:25" x14ac:dyDescent="0.25">
      <c r="A81" s="32" t="s">
        <v>91</v>
      </c>
      <c r="B81" s="23">
        <v>190889267</v>
      </c>
      <c r="C81" s="38">
        <v>98976641.659999996</v>
      </c>
      <c r="D81" s="37">
        <f t="shared" si="11"/>
        <v>289865908.65999997</v>
      </c>
      <c r="E81" s="37">
        <f t="shared" si="12"/>
        <v>0.33439995157278862</v>
      </c>
      <c r="F81" s="6">
        <v>14231978</v>
      </c>
      <c r="G81" s="6"/>
      <c r="H81" s="6">
        <v>26807937</v>
      </c>
      <c r="I81" s="6">
        <v>40211906</v>
      </c>
      <c r="J81" s="9"/>
      <c r="K81" s="6"/>
      <c r="L81" s="6">
        <v>77362660.290000007</v>
      </c>
      <c r="M81" s="25"/>
      <c r="N81" s="25"/>
      <c r="O81" s="54">
        <f t="shared" si="13"/>
        <v>158614481.29000002</v>
      </c>
      <c r="P81" s="55">
        <f t="shared" si="14"/>
        <v>0</v>
      </c>
      <c r="Q81" s="10">
        <f t="shared" si="15"/>
        <v>158614481.29000002</v>
      </c>
      <c r="R81" s="10">
        <f t="shared" si="16"/>
        <v>448480389.94999999</v>
      </c>
      <c r="S81" s="9">
        <f t="shared" si="17"/>
        <v>0.33445518788256173</v>
      </c>
      <c r="T81" s="10">
        <f t="shared" si="18"/>
        <v>83.092404189492768</v>
      </c>
      <c r="U81" s="47">
        <f t="shared" si="19"/>
        <v>0</v>
      </c>
      <c r="V81" s="10">
        <f t="shared" si="20"/>
        <v>54.71995034643686</v>
      </c>
      <c r="W81" s="10">
        <f t="shared" si="21"/>
        <v>4</v>
      </c>
      <c r="X81" s="17">
        <v>62798</v>
      </c>
      <c r="Y81" s="13">
        <v>0</v>
      </c>
    </row>
    <row r="82" spans="1:25" x14ac:dyDescent="0.25">
      <c r="A82" s="32" t="s">
        <v>92</v>
      </c>
      <c r="B82" s="23">
        <v>172058892</v>
      </c>
      <c r="C82" s="38">
        <v>96509040.25</v>
      </c>
      <c r="D82" s="37">
        <f t="shared" si="11"/>
        <v>268567932.25</v>
      </c>
      <c r="E82" s="37">
        <f t="shared" si="12"/>
        <v>0.30982982425762295</v>
      </c>
      <c r="F82" s="6">
        <v>12828057</v>
      </c>
      <c r="G82" s="6"/>
      <c r="H82" s="6">
        <v>24163453</v>
      </c>
      <c r="I82" s="6">
        <v>36245180</v>
      </c>
      <c r="J82" s="9"/>
      <c r="K82" s="6"/>
      <c r="L82" s="6">
        <v>69731178.620000005</v>
      </c>
      <c r="M82" s="25"/>
      <c r="N82" s="25"/>
      <c r="O82" s="54">
        <f t="shared" si="13"/>
        <v>142967868.62</v>
      </c>
      <c r="P82" s="55">
        <f t="shared" si="14"/>
        <v>0</v>
      </c>
      <c r="Q82" s="10">
        <f t="shared" si="15"/>
        <v>142967868.62</v>
      </c>
      <c r="R82" s="10">
        <f t="shared" si="16"/>
        <v>411535800.87</v>
      </c>
      <c r="S82" s="9">
        <f t="shared" si="17"/>
        <v>0.30690368338228019</v>
      </c>
      <c r="T82" s="10">
        <f t="shared" si="18"/>
        <v>83.09240339639058</v>
      </c>
      <c r="U82" s="47">
        <f t="shared" si="19"/>
        <v>0</v>
      </c>
      <c r="V82" s="10">
        <f t="shared" si="20"/>
        <v>53.233410043503056</v>
      </c>
      <c r="W82" s="10">
        <f t="shared" si="21"/>
        <v>4</v>
      </c>
      <c r="X82" s="17">
        <v>24327</v>
      </c>
      <c r="Y82" s="13">
        <v>1</v>
      </c>
    </row>
    <row r="83" spans="1:25" x14ac:dyDescent="0.25">
      <c r="A83" s="32" t="s">
        <v>93</v>
      </c>
      <c r="B83" s="23">
        <v>139665225</v>
      </c>
      <c r="C83" s="38">
        <v>82097401.340000004</v>
      </c>
      <c r="D83" s="37">
        <f t="shared" si="11"/>
        <v>221762626.34</v>
      </c>
      <c r="E83" s="37">
        <f t="shared" si="12"/>
        <v>0.25583350540105704</v>
      </c>
      <c r="F83" s="6">
        <v>10412908</v>
      </c>
      <c r="G83" s="6"/>
      <c r="H83" s="6">
        <v>19614180</v>
      </c>
      <c r="I83" s="6">
        <v>29421271</v>
      </c>
      <c r="J83" s="9"/>
      <c r="K83" s="6"/>
      <c r="L83" s="6">
        <v>56602833.039999999</v>
      </c>
      <c r="M83" s="25"/>
      <c r="N83" s="25"/>
      <c r="O83" s="54">
        <f t="shared" si="13"/>
        <v>116051192.03999999</v>
      </c>
      <c r="P83" s="55">
        <f t="shared" si="14"/>
        <v>0</v>
      </c>
      <c r="Q83" s="10">
        <f t="shared" si="15"/>
        <v>116051192.03999999</v>
      </c>
      <c r="R83" s="10">
        <f t="shared" si="16"/>
        <v>337813818.38</v>
      </c>
      <c r="S83" s="9">
        <f t="shared" si="17"/>
        <v>0.2519253609019666</v>
      </c>
      <c r="T83" s="10">
        <f t="shared" si="18"/>
        <v>83.092403309413626</v>
      </c>
      <c r="U83" s="47">
        <f t="shared" si="19"/>
        <v>0</v>
      </c>
      <c r="V83" s="10">
        <f t="shared" si="20"/>
        <v>52.331266974658611</v>
      </c>
      <c r="W83" s="10">
        <f t="shared" si="21"/>
        <v>4</v>
      </c>
      <c r="X83" s="17">
        <v>18376</v>
      </c>
      <c r="Y83" s="13">
        <v>1</v>
      </c>
    </row>
    <row r="84" spans="1:25" x14ac:dyDescent="0.25">
      <c r="A84" s="32" t="s">
        <v>94</v>
      </c>
      <c r="B84" s="23">
        <v>186202114</v>
      </c>
      <c r="C84" s="38">
        <v>82737569.409999996</v>
      </c>
      <c r="D84" s="37">
        <f t="shared" si="11"/>
        <v>268939683.40999997</v>
      </c>
      <c r="E84" s="37">
        <f t="shared" si="12"/>
        <v>0.31025869004068724</v>
      </c>
      <c r="F84" s="6">
        <v>13882522</v>
      </c>
      <c r="G84" s="6"/>
      <c r="H84" s="6">
        <v>26149687</v>
      </c>
      <c r="I84" s="6">
        <v>39224530</v>
      </c>
      <c r="J84" s="9"/>
      <c r="K84" s="6"/>
      <c r="L84" s="6">
        <v>75463073.840000004</v>
      </c>
      <c r="M84" s="25"/>
      <c r="N84" s="25"/>
      <c r="O84" s="54">
        <f t="shared" si="13"/>
        <v>154719812.84</v>
      </c>
      <c r="P84" s="55">
        <f t="shared" si="14"/>
        <v>0</v>
      </c>
      <c r="Q84" s="10">
        <f t="shared" si="15"/>
        <v>154719812.84</v>
      </c>
      <c r="R84" s="10">
        <f t="shared" si="16"/>
        <v>423659496.25</v>
      </c>
      <c r="S84" s="9">
        <f t="shared" si="17"/>
        <v>0.31594495454377047</v>
      </c>
      <c r="T84" s="10">
        <f t="shared" si="18"/>
        <v>83.092404009978111</v>
      </c>
      <c r="U84" s="47">
        <f t="shared" si="19"/>
        <v>0</v>
      </c>
      <c r="V84" s="10">
        <f t="shared" si="20"/>
        <v>57.529558627511591</v>
      </c>
      <c r="W84" s="10">
        <f t="shared" si="21"/>
        <v>4</v>
      </c>
      <c r="X84" s="16">
        <v>51416</v>
      </c>
      <c r="Y84" s="13">
        <v>0</v>
      </c>
    </row>
    <row r="85" spans="1:25" x14ac:dyDescent="0.25">
      <c r="A85" s="32" t="s">
        <v>95</v>
      </c>
      <c r="B85" s="23">
        <v>287524690</v>
      </c>
      <c r="C85" s="38">
        <v>102672303.51000001</v>
      </c>
      <c r="D85" s="37">
        <f t="shared" si="11"/>
        <v>390196993.50999999</v>
      </c>
      <c r="E85" s="37">
        <f t="shared" si="12"/>
        <v>0.45014557364398861</v>
      </c>
      <c r="F85" s="6">
        <v>21436748</v>
      </c>
      <c r="G85" s="6"/>
      <c r="H85" s="6">
        <v>40379136</v>
      </c>
      <c r="I85" s="6">
        <v>60568705</v>
      </c>
      <c r="J85" s="9"/>
      <c r="K85" s="6"/>
      <c r="L85" s="6">
        <v>116526587.33</v>
      </c>
      <c r="M85" s="25"/>
      <c r="N85" s="25"/>
      <c r="O85" s="54">
        <f t="shared" si="13"/>
        <v>238911176.32999998</v>
      </c>
      <c r="P85" s="55">
        <f t="shared" si="14"/>
        <v>0</v>
      </c>
      <c r="Q85" s="10">
        <f t="shared" si="15"/>
        <v>238911176.32999998</v>
      </c>
      <c r="R85" s="10">
        <f t="shared" si="16"/>
        <v>629108169.83999991</v>
      </c>
      <c r="S85" s="9">
        <f t="shared" si="17"/>
        <v>0.46915873214824322</v>
      </c>
      <c r="T85" s="10">
        <f t="shared" si="18"/>
        <v>83.092403761916927</v>
      </c>
      <c r="U85" s="47">
        <f t="shared" si="19"/>
        <v>0</v>
      </c>
      <c r="V85" s="10">
        <f t="shared" si="20"/>
        <v>61.228348835003807</v>
      </c>
      <c r="W85" s="10">
        <f t="shared" si="21"/>
        <v>4</v>
      </c>
      <c r="X85" s="16">
        <v>159510</v>
      </c>
      <c r="Y85" s="13">
        <v>1</v>
      </c>
    </row>
    <row r="86" spans="1:25" x14ac:dyDescent="0.25">
      <c r="A86" s="32" t="s">
        <v>96</v>
      </c>
      <c r="B86" s="23">
        <v>215579515</v>
      </c>
      <c r="C86" s="38">
        <v>96454791.5</v>
      </c>
      <c r="D86" s="37">
        <f t="shared" si="11"/>
        <v>312034306.5</v>
      </c>
      <c r="E86" s="37">
        <f t="shared" si="12"/>
        <v>0.35997422899786369</v>
      </c>
      <c r="F86" s="6">
        <v>16072789</v>
      </c>
      <c r="G86" s="6"/>
      <c r="H86" s="6">
        <v>30275364</v>
      </c>
      <c r="I86" s="6">
        <v>45413046</v>
      </c>
      <c r="J86" s="9"/>
      <c r="K86" s="6"/>
      <c r="L86" s="6">
        <v>87369001.810000002</v>
      </c>
      <c r="M86" s="25"/>
      <c r="N86" s="25"/>
      <c r="O86" s="54">
        <f t="shared" si="13"/>
        <v>179130200.81</v>
      </c>
      <c r="P86" s="55">
        <f t="shared" si="14"/>
        <v>0</v>
      </c>
      <c r="Q86" s="10">
        <f t="shared" si="15"/>
        <v>179130200.81</v>
      </c>
      <c r="R86" s="10">
        <f t="shared" si="16"/>
        <v>491164507.31</v>
      </c>
      <c r="S86" s="9">
        <f t="shared" si="17"/>
        <v>0.3662869575901106</v>
      </c>
      <c r="T86" s="10">
        <f t="shared" si="18"/>
        <v>83.092403659039675</v>
      </c>
      <c r="U86" s="47">
        <f t="shared" si="19"/>
        <v>0</v>
      </c>
      <c r="V86" s="10">
        <f t="shared" si="20"/>
        <v>57.407213591111969</v>
      </c>
      <c r="W86" s="10">
        <f t="shared" si="21"/>
        <v>4</v>
      </c>
      <c r="X86" s="16">
        <v>110796</v>
      </c>
      <c r="Y86" s="13">
        <v>1</v>
      </c>
    </row>
    <row r="87" spans="1:25" x14ac:dyDescent="0.25">
      <c r="A87" s="32" t="s">
        <v>97</v>
      </c>
      <c r="B87" s="23">
        <v>282258951</v>
      </c>
      <c r="C87" s="38">
        <v>92051503.359999999</v>
      </c>
      <c r="D87" s="37">
        <f t="shared" si="11"/>
        <v>374310454.36000001</v>
      </c>
      <c r="E87" s="37">
        <f t="shared" si="12"/>
        <v>0.43181827897529934</v>
      </c>
      <c r="F87" s="6">
        <v>21044155</v>
      </c>
      <c r="G87" s="6"/>
      <c r="H87" s="6">
        <v>39639631</v>
      </c>
      <c r="I87" s="6">
        <v>59459447</v>
      </c>
      <c r="J87" s="9"/>
      <c r="K87" s="6"/>
      <c r="L87" s="6">
        <v>114392514.61</v>
      </c>
      <c r="M87" s="25"/>
      <c r="N87" s="25"/>
      <c r="O87" s="54">
        <f t="shared" si="13"/>
        <v>234535747.61000001</v>
      </c>
      <c r="P87" s="55">
        <f t="shared" si="14"/>
        <v>0</v>
      </c>
      <c r="Q87" s="10">
        <f t="shared" si="15"/>
        <v>234535747.61000001</v>
      </c>
      <c r="R87" s="10">
        <f t="shared" si="16"/>
        <v>608846201.97000003</v>
      </c>
      <c r="S87" s="9">
        <f t="shared" si="17"/>
        <v>0.45404832727282207</v>
      </c>
      <c r="T87" s="10">
        <f t="shared" si="18"/>
        <v>83.092403900416969</v>
      </c>
      <c r="U87" s="47">
        <f t="shared" si="19"/>
        <v>0</v>
      </c>
      <c r="V87" s="10">
        <f t="shared" si="20"/>
        <v>62.65808098013499</v>
      </c>
      <c r="W87" s="10">
        <f t="shared" si="21"/>
        <v>4</v>
      </c>
      <c r="X87" s="16">
        <v>190684</v>
      </c>
      <c r="Y87" s="13">
        <v>1</v>
      </c>
    </row>
    <row r="88" spans="1:25" x14ac:dyDescent="0.25">
      <c r="A88" s="32" t="s">
        <v>98</v>
      </c>
      <c r="B88" s="23">
        <v>203865374</v>
      </c>
      <c r="C88" s="38">
        <v>89479894.760000005</v>
      </c>
      <c r="D88" s="37">
        <f t="shared" si="11"/>
        <v>293345268.75999999</v>
      </c>
      <c r="E88" s="37">
        <f t="shared" si="12"/>
        <v>0.33841386909183369</v>
      </c>
      <c r="F88" s="6">
        <v>15199427</v>
      </c>
      <c r="G88" s="6"/>
      <c r="H88" s="6">
        <v>28630264</v>
      </c>
      <c r="I88" s="6">
        <v>42945396</v>
      </c>
      <c r="J88" s="9"/>
      <c r="K88" s="6"/>
      <c r="L88" s="6">
        <v>82621552.700000003</v>
      </c>
      <c r="M88" s="25"/>
      <c r="N88" s="25"/>
      <c r="O88" s="54">
        <f t="shared" si="13"/>
        <v>169396639.69999999</v>
      </c>
      <c r="P88" s="55">
        <f t="shared" si="14"/>
        <v>0</v>
      </c>
      <c r="Q88" s="10">
        <f t="shared" si="15"/>
        <v>169396639.69999999</v>
      </c>
      <c r="R88" s="10">
        <f t="shared" si="16"/>
        <v>462741908.45999998</v>
      </c>
      <c r="S88" s="9">
        <f t="shared" si="17"/>
        <v>0.345090745110124</v>
      </c>
      <c r="T88" s="10">
        <f t="shared" si="18"/>
        <v>83.092403764456819</v>
      </c>
      <c r="U88" s="47">
        <f t="shared" si="19"/>
        <v>0</v>
      </c>
      <c r="V88" s="10">
        <f t="shared" si="20"/>
        <v>57.746504798272923</v>
      </c>
      <c r="W88" s="10">
        <f t="shared" si="21"/>
        <v>4</v>
      </c>
      <c r="X88" s="16">
        <v>74770</v>
      </c>
      <c r="Y88" s="13">
        <v>1</v>
      </c>
    </row>
    <row r="89" spans="1:25" x14ac:dyDescent="0.25">
      <c r="A89" s="32" t="s">
        <v>99</v>
      </c>
      <c r="B89" s="23">
        <v>156587765</v>
      </c>
      <c r="C89" s="38">
        <v>84573204.590000004</v>
      </c>
      <c r="D89" s="37">
        <f t="shared" si="11"/>
        <v>241160969.59</v>
      </c>
      <c r="E89" s="37">
        <f t="shared" si="12"/>
        <v>0.27821214617802775</v>
      </c>
      <c r="F89" s="6">
        <v>11674589</v>
      </c>
      <c r="G89" s="6"/>
      <c r="H89" s="6">
        <v>21990733</v>
      </c>
      <c r="I89" s="6">
        <v>32986100</v>
      </c>
      <c r="J89" s="9"/>
      <c r="K89" s="6"/>
      <c r="L89" s="6">
        <v>63461116.509999998</v>
      </c>
      <c r="M89" s="25"/>
      <c r="N89" s="25"/>
      <c r="O89" s="54">
        <f t="shared" si="13"/>
        <v>130112538.50999999</v>
      </c>
      <c r="P89" s="55">
        <f t="shared" si="14"/>
        <v>0</v>
      </c>
      <c r="Q89" s="10">
        <f t="shared" si="15"/>
        <v>130112538.50999999</v>
      </c>
      <c r="R89" s="10">
        <f t="shared" si="16"/>
        <v>371273508.10000002</v>
      </c>
      <c r="S89" s="9">
        <f t="shared" si="17"/>
        <v>0.2768779944230052</v>
      </c>
      <c r="T89" s="10">
        <f t="shared" si="18"/>
        <v>83.092404128764457</v>
      </c>
      <c r="U89" s="47">
        <f t="shared" si="19"/>
        <v>0</v>
      </c>
      <c r="V89" s="10">
        <f t="shared" si="20"/>
        <v>53.952568996220876</v>
      </c>
      <c r="W89" s="10">
        <f t="shared" si="21"/>
        <v>4</v>
      </c>
      <c r="X89" s="16">
        <v>31184</v>
      </c>
      <c r="Y89" s="13">
        <v>1</v>
      </c>
    </row>
    <row r="90" spans="1:25" x14ac:dyDescent="0.25">
      <c r="A90" s="32" t="s">
        <v>100</v>
      </c>
      <c r="B90" s="23">
        <v>151463435</v>
      </c>
      <c r="C90" s="38">
        <v>80075486.040000007</v>
      </c>
      <c r="D90" s="37">
        <f t="shared" si="11"/>
        <v>231538921.04000002</v>
      </c>
      <c r="E90" s="37">
        <f t="shared" si="12"/>
        <v>0.26711179779961552</v>
      </c>
      <c r="F90" s="6">
        <v>11292538</v>
      </c>
      <c r="G90" s="6"/>
      <c r="H90" s="6">
        <v>21271087</v>
      </c>
      <c r="I90" s="6">
        <v>31906631</v>
      </c>
      <c r="J90" s="9"/>
      <c r="K90" s="6"/>
      <c r="L90" s="6">
        <v>61384353.649999999</v>
      </c>
      <c r="M90" s="25"/>
      <c r="N90" s="25"/>
      <c r="O90" s="54">
        <f t="shared" si="13"/>
        <v>125854609.65000001</v>
      </c>
      <c r="P90" s="55">
        <f t="shared" si="14"/>
        <v>0</v>
      </c>
      <c r="Q90" s="10">
        <f t="shared" si="15"/>
        <v>125854609.65000001</v>
      </c>
      <c r="R90" s="10">
        <f t="shared" si="16"/>
        <v>357393530.69000006</v>
      </c>
      <c r="S90" s="9">
        <f t="shared" si="17"/>
        <v>0.266526972267979</v>
      </c>
      <c r="T90" s="10">
        <f t="shared" si="18"/>
        <v>83.09240421623872</v>
      </c>
      <c r="U90" s="47">
        <f t="shared" si="19"/>
        <v>0</v>
      </c>
      <c r="V90" s="10">
        <f t="shared" si="20"/>
        <v>54.355703604690163</v>
      </c>
      <c r="W90" s="10">
        <f t="shared" si="21"/>
        <v>4</v>
      </c>
      <c r="X90" s="16">
        <v>27723</v>
      </c>
      <c r="Y90" s="13">
        <v>0</v>
      </c>
    </row>
    <row r="91" spans="1:25" x14ac:dyDescent="0.25">
      <c r="A91" s="32" t="s">
        <v>101</v>
      </c>
      <c r="B91" s="23">
        <v>297788796</v>
      </c>
      <c r="C91" s="38">
        <v>97675781.730000004</v>
      </c>
      <c r="D91" s="37">
        <f t="shared" si="11"/>
        <v>395464577.73000002</v>
      </c>
      <c r="E91" s="37">
        <f t="shared" si="12"/>
        <v>0.45622245214348728</v>
      </c>
      <c r="F91" s="6">
        <v>22202001</v>
      </c>
      <c r="G91" s="6"/>
      <c r="H91" s="6">
        <v>41820598</v>
      </c>
      <c r="I91" s="6">
        <v>62730897</v>
      </c>
      <c r="J91" s="9"/>
      <c r="K91" s="6"/>
      <c r="L91" s="6">
        <v>120686373.73999999</v>
      </c>
      <c r="M91" s="25"/>
      <c r="N91" s="25"/>
      <c r="O91" s="54">
        <f t="shared" si="13"/>
        <v>247439869.74000001</v>
      </c>
      <c r="P91" s="55">
        <f t="shared" si="14"/>
        <v>0</v>
      </c>
      <c r="Q91" s="10">
        <f t="shared" si="15"/>
        <v>247439869.74000001</v>
      </c>
      <c r="R91" s="10">
        <f t="shared" si="16"/>
        <v>642904447.47000003</v>
      </c>
      <c r="S91" s="9">
        <f t="shared" si="17"/>
        <v>0.47944733501744802</v>
      </c>
      <c r="T91" s="10">
        <f t="shared" si="18"/>
        <v>83.0924041010596</v>
      </c>
      <c r="U91" s="47">
        <f t="shared" si="19"/>
        <v>0</v>
      </c>
      <c r="V91" s="10">
        <f t="shared" si="20"/>
        <v>62.569414221704932</v>
      </c>
      <c r="W91" s="10">
        <f t="shared" si="21"/>
        <v>4</v>
      </c>
      <c r="X91" s="16">
        <v>195219</v>
      </c>
      <c r="Y91" s="13">
        <v>1</v>
      </c>
    </row>
    <row r="92" spans="1:25" x14ac:dyDescent="0.25">
      <c r="A92" s="32" t="s">
        <v>102</v>
      </c>
      <c r="B92" s="23">
        <v>183537283</v>
      </c>
      <c r="C92" s="38">
        <v>84761573.549999997</v>
      </c>
      <c r="D92" s="37">
        <f t="shared" si="11"/>
        <v>268298856.55000001</v>
      </c>
      <c r="E92" s="37">
        <f t="shared" si="12"/>
        <v>0.30951940865385164</v>
      </c>
      <c r="F92" s="6">
        <v>13683842</v>
      </c>
      <c r="G92" s="6"/>
      <c r="H92" s="6">
        <v>25775446</v>
      </c>
      <c r="I92" s="6">
        <v>38663168</v>
      </c>
      <c r="J92" s="9"/>
      <c r="K92" s="6"/>
      <c r="L92" s="6">
        <v>74383084.480000004</v>
      </c>
      <c r="M92" s="25"/>
      <c r="N92" s="25"/>
      <c r="O92" s="54">
        <f t="shared" si="13"/>
        <v>152505540.48000002</v>
      </c>
      <c r="P92" s="55">
        <f t="shared" si="14"/>
        <v>0</v>
      </c>
      <c r="Q92" s="10">
        <f t="shared" si="15"/>
        <v>152505540.48000002</v>
      </c>
      <c r="R92" s="10">
        <f t="shared" si="16"/>
        <v>420804397.03000003</v>
      </c>
      <c r="S92" s="9">
        <f t="shared" si="17"/>
        <v>0.31381575833486841</v>
      </c>
      <c r="T92" s="10">
        <f t="shared" si="18"/>
        <v>83.092403890494566</v>
      </c>
      <c r="U92" s="47">
        <f t="shared" si="19"/>
        <v>0</v>
      </c>
      <c r="V92" s="10">
        <f t="shared" si="20"/>
        <v>56.841666207988176</v>
      </c>
      <c r="W92" s="10">
        <f t="shared" si="21"/>
        <v>4</v>
      </c>
      <c r="X92" s="16">
        <v>67358</v>
      </c>
      <c r="Y92" s="13">
        <v>1</v>
      </c>
    </row>
    <row r="93" spans="1:25" x14ac:dyDescent="0.25">
      <c r="A93" s="32" t="s">
        <v>103</v>
      </c>
      <c r="B93" s="23">
        <v>869301717</v>
      </c>
      <c r="C93" s="38">
        <v>164117077.47</v>
      </c>
      <c r="D93" s="37">
        <f t="shared" si="11"/>
        <v>1033418794.47</v>
      </c>
      <c r="E93" s="37">
        <f t="shared" si="12"/>
        <v>1.1921898522758747</v>
      </c>
      <c r="F93" s="6">
        <v>64811832</v>
      </c>
      <c r="G93" s="6"/>
      <c r="H93" s="6">
        <v>122082221</v>
      </c>
      <c r="I93" s="6">
        <v>183123331</v>
      </c>
      <c r="J93" s="9"/>
      <c r="K93" s="6"/>
      <c r="L93" s="6">
        <v>352306310.02999997</v>
      </c>
      <c r="M93" s="25"/>
      <c r="N93" s="25"/>
      <c r="O93" s="54">
        <f t="shared" si="13"/>
        <v>722323694.02999997</v>
      </c>
      <c r="P93" s="55">
        <f t="shared" si="14"/>
        <v>0</v>
      </c>
      <c r="Q93" s="10">
        <f t="shared" si="15"/>
        <v>722323694.02999997</v>
      </c>
      <c r="R93" s="10">
        <f t="shared" si="16"/>
        <v>1755742488.5</v>
      </c>
      <c r="S93" s="9">
        <f t="shared" si="17"/>
        <v>1.3093486293350114</v>
      </c>
      <c r="T93" s="10">
        <f t="shared" si="18"/>
        <v>83.092403926541408</v>
      </c>
      <c r="U93" s="47">
        <f t="shared" si="19"/>
        <v>0</v>
      </c>
      <c r="V93" s="10">
        <f t="shared" si="20"/>
        <v>69.896512226725221</v>
      </c>
      <c r="W93" s="10">
        <f t="shared" si="21"/>
        <v>4</v>
      </c>
      <c r="X93" s="16">
        <v>910921</v>
      </c>
      <c r="Y93" s="13">
        <v>0</v>
      </c>
    </row>
    <row r="94" spans="1:25" x14ac:dyDescent="0.25">
      <c r="A94" s="32" t="s">
        <v>104</v>
      </c>
      <c r="B94" s="23">
        <v>294992663</v>
      </c>
      <c r="C94" s="38">
        <v>106808970.48</v>
      </c>
      <c r="D94" s="37">
        <f t="shared" si="11"/>
        <v>401801633.48000002</v>
      </c>
      <c r="E94" s="37">
        <f t="shared" si="12"/>
        <v>0.4635331122542618</v>
      </c>
      <c r="F94" s="6">
        <v>21993532</v>
      </c>
      <c r="G94" s="6"/>
      <c r="H94" s="6">
        <v>41427917</v>
      </c>
      <c r="I94" s="6">
        <v>62141876</v>
      </c>
      <c r="J94" s="9"/>
      <c r="K94" s="6"/>
      <c r="L94" s="6">
        <v>119553170.83</v>
      </c>
      <c r="M94" s="25"/>
      <c r="N94" s="25"/>
      <c r="O94" s="54">
        <f t="shared" si="13"/>
        <v>245116495.82999998</v>
      </c>
      <c r="P94" s="55">
        <f t="shared" si="14"/>
        <v>0</v>
      </c>
      <c r="Q94" s="10">
        <f t="shared" si="15"/>
        <v>245116495.82999998</v>
      </c>
      <c r="R94" s="10">
        <f t="shared" si="16"/>
        <v>646918129.30999994</v>
      </c>
      <c r="S94" s="9">
        <f t="shared" si="17"/>
        <v>0.48244054663601549</v>
      </c>
      <c r="T94" s="10">
        <f t="shared" si="18"/>
        <v>83.092404176167591</v>
      </c>
      <c r="U94" s="47">
        <f t="shared" si="19"/>
        <v>0</v>
      </c>
      <c r="V94" s="10">
        <f t="shared" si="20"/>
        <v>61.004355235454966</v>
      </c>
      <c r="W94" s="10">
        <f t="shared" si="21"/>
        <v>4</v>
      </c>
      <c r="X94" s="16">
        <v>184657</v>
      </c>
      <c r="Y94" s="13">
        <v>1</v>
      </c>
    </row>
    <row r="95" spans="1:25" x14ac:dyDescent="0.25">
      <c r="A95" s="32" t="s">
        <v>105</v>
      </c>
      <c r="B95" s="23">
        <v>255421273</v>
      </c>
      <c r="C95" s="38">
        <v>92939693.569999993</v>
      </c>
      <c r="D95" s="37">
        <f t="shared" si="11"/>
        <v>348360966.56999999</v>
      </c>
      <c r="E95" s="37">
        <f t="shared" si="12"/>
        <v>0.40188199740141817</v>
      </c>
      <c r="F95" s="6">
        <v>19043239</v>
      </c>
      <c r="G95" s="6"/>
      <c r="H95" s="6">
        <v>35870625</v>
      </c>
      <c r="I95" s="6">
        <v>53805938</v>
      </c>
      <c r="J95" s="9"/>
      <c r="K95" s="6"/>
      <c r="L95" s="6">
        <v>103515873.14</v>
      </c>
      <c r="M95" s="25"/>
      <c r="N95" s="25"/>
      <c r="O95" s="54">
        <f t="shared" si="13"/>
        <v>212235675.13999999</v>
      </c>
      <c r="P95" s="55">
        <f t="shared" si="14"/>
        <v>0</v>
      </c>
      <c r="Q95" s="10">
        <f t="shared" si="15"/>
        <v>212235675.13999999</v>
      </c>
      <c r="R95" s="10">
        <f t="shared" si="16"/>
        <v>560596641.71000004</v>
      </c>
      <c r="S95" s="9">
        <f t="shared" si="17"/>
        <v>0.41806611689388357</v>
      </c>
      <c r="T95" s="10">
        <f t="shared" si="18"/>
        <v>83.092403638595897</v>
      </c>
      <c r="U95" s="47">
        <f t="shared" si="19"/>
        <v>0</v>
      </c>
      <c r="V95" s="10">
        <f t="shared" si="20"/>
        <v>60.924068855846727</v>
      </c>
      <c r="W95" s="10">
        <f t="shared" si="21"/>
        <v>4</v>
      </c>
      <c r="X95" s="16">
        <v>162282</v>
      </c>
      <c r="Y95" s="13">
        <v>1</v>
      </c>
    </row>
    <row r="96" spans="1:25" x14ac:dyDescent="0.25">
      <c r="A96" s="32" t="s">
        <v>106</v>
      </c>
      <c r="B96" s="23">
        <v>277868573</v>
      </c>
      <c r="C96" s="38">
        <v>89670305.260000005</v>
      </c>
      <c r="D96" s="37">
        <f t="shared" si="11"/>
        <v>367538878.25999999</v>
      </c>
      <c r="E96" s="37">
        <f t="shared" si="12"/>
        <v>0.42400634023997358</v>
      </c>
      <c r="F96" s="6">
        <v>20716825</v>
      </c>
      <c r="G96" s="6"/>
      <c r="H96" s="6">
        <v>39023059</v>
      </c>
      <c r="I96" s="6">
        <v>58534589</v>
      </c>
      <c r="J96" s="9"/>
      <c r="K96" s="6"/>
      <c r="L96" s="6">
        <v>112613204.17</v>
      </c>
      <c r="M96" s="25"/>
      <c r="N96" s="25"/>
      <c r="O96" s="54">
        <f t="shared" si="13"/>
        <v>230887677.17000002</v>
      </c>
      <c r="P96" s="55">
        <f t="shared" si="14"/>
        <v>0</v>
      </c>
      <c r="Q96" s="10">
        <f t="shared" si="15"/>
        <v>230887677.17000002</v>
      </c>
      <c r="R96" s="10">
        <f t="shared" si="16"/>
        <v>598426555.43000007</v>
      </c>
      <c r="S96" s="9">
        <f t="shared" si="17"/>
        <v>0.44627785409428677</v>
      </c>
      <c r="T96" s="10">
        <f t="shared" si="18"/>
        <v>83.092403965381152</v>
      </c>
      <c r="U96" s="47">
        <f t="shared" si="19"/>
        <v>0</v>
      </c>
      <c r="V96" s="10">
        <f t="shared" si="20"/>
        <v>62.81993302669553</v>
      </c>
      <c r="W96" s="10">
        <f t="shared" si="21"/>
        <v>4</v>
      </c>
      <c r="X96" s="16">
        <v>183804</v>
      </c>
      <c r="Y96" s="13">
        <v>0</v>
      </c>
    </row>
    <row r="97" spans="1:25" x14ac:dyDescent="0.25">
      <c r="A97" s="32" t="s">
        <v>107</v>
      </c>
      <c r="B97" s="23">
        <v>223173607</v>
      </c>
      <c r="C97" s="38">
        <v>72633686.560000002</v>
      </c>
      <c r="D97" s="37">
        <f t="shared" si="11"/>
        <v>295807293.56</v>
      </c>
      <c r="E97" s="37">
        <f t="shared" si="12"/>
        <v>0.34125415126815789</v>
      </c>
      <c r="F97" s="6">
        <v>16638976</v>
      </c>
      <c r="G97" s="6"/>
      <c r="H97" s="6">
        <v>31341856</v>
      </c>
      <c r="I97" s="6">
        <v>47012785</v>
      </c>
      <c r="J97" s="9"/>
      <c r="K97" s="6"/>
      <c r="L97" s="6">
        <v>90446698.159999996</v>
      </c>
      <c r="M97" s="25"/>
      <c r="N97" s="25"/>
      <c r="O97" s="54">
        <f t="shared" si="13"/>
        <v>185440315.16</v>
      </c>
      <c r="P97" s="55">
        <f t="shared" si="14"/>
        <v>0</v>
      </c>
      <c r="Q97" s="10">
        <f t="shared" si="15"/>
        <v>185440315.16</v>
      </c>
      <c r="R97" s="10">
        <f t="shared" si="16"/>
        <v>481247608.72000003</v>
      </c>
      <c r="S97" s="9">
        <f t="shared" si="17"/>
        <v>0.35889140974575434</v>
      </c>
      <c r="T97" s="10">
        <f t="shared" si="18"/>
        <v>83.092404004564926</v>
      </c>
      <c r="U97" s="47">
        <f t="shared" si="19"/>
        <v>0</v>
      </c>
      <c r="V97" s="10">
        <f t="shared" si="20"/>
        <v>62.68956824162494</v>
      </c>
      <c r="W97" s="10">
        <f t="shared" si="21"/>
        <v>4</v>
      </c>
      <c r="X97" s="16">
        <v>118922</v>
      </c>
      <c r="Y97" s="13">
        <v>0</v>
      </c>
    </row>
    <row r="98" spans="1:25" x14ac:dyDescent="0.25">
      <c r="A98" s="32" t="s">
        <v>108</v>
      </c>
      <c r="B98" s="23">
        <v>91446612</v>
      </c>
      <c r="C98" s="38">
        <v>80434887.290000007</v>
      </c>
      <c r="D98" s="37">
        <f t="shared" si="11"/>
        <v>171881499.29000002</v>
      </c>
      <c r="E98" s="37">
        <f t="shared" si="12"/>
        <v>0.19828880638134133</v>
      </c>
      <c r="F98" s="6">
        <v>6817912</v>
      </c>
      <c r="G98" s="6"/>
      <c r="H98" s="6">
        <v>12842498</v>
      </c>
      <c r="I98" s="6">
        <v>19263747</v>
      </c>
      <c r="J98" s="9"/>
      <c r="K98" s="6"/>
      <c r="L98" s="6">
        <v>37061031.579999998</v>
      </c>
      <c r="M98" s="25"/>
      <c r="N98" s="25"/>
      <c r="O98" s="54">
        <f t="shared" si="13"/>
        <v>75985188.579999998</v>
      </c>
      <c r="P98" s="55">
        <f t="shared" si="14"/>
        <v>0</v>
      </c>
      <c r="Q98" s="10">
        <f t="shared" si="15"/>
        <v>75985188.579999998</v>
      </c>
      <c r="R98" s="10">
        <f t="shared" si="16"/>
        <v>247866687.87</v>
      </c>
      <c r="S98" s="9">
        <f t="shared" si="17"/>
        <v>0.1848471003841026</v>
      </c>
      <c r="T98" s="10">
        <f t="shared" si="18"/>
        <v>83.09240432002008</v>
      </c>
      <c r="U98" s="47">
        <f t="shared" si="19"/>
        <v>0</v>
      </c>
      <c r="V98" s="10">
        <f t="shared" si="20"/>
        <v>44.207892585226467</v>
      </c>
      <c r="W98" s="10">
        <f t="shared" si="21"/>
        <v>4</v>
      </c>
      <c r="X98" s="16">
        <v>18005</v>
      </c>
      <c r="Y98" s="13">
        <v>1</v>
      </c>
    </row>
    <row r="99" spans="1:25" ht="24.75" x14ac:dyDescent="0.25">
      <c r="A99" s="33" t="s">
        <v>391</v>
      </c>
      <c r="B99" s="23">
        <v>239016710</v>
      </c>
      <c r="C99" s="38">
        <v>92691325.700000003</v>
      </c>
      <c r="D99" s="37">
        <f t="shared" si="11"/>
        <v>331708035.69999999</v>
      </c>
      <c r="E99" s="37">
        <f t="shared" si="12"/>
        <v>0.38267056511461939</v>
      </c>
      <c r="F99" s="6">
        <v>17820177</v>
      </c>
      <c r="G99" s="6"/>
      <c r="H99" s="6">
        <v>33566816</v>
      </c>
      <c r="I99" s="6">
        <v>50350224</v>
      </c>
      <c r="J99" s="9"/>
      <c r="K99" s="6"/>
      <c r="L99" s="6">
        <v>96867512.659999996</v>
      </c>
      <c r="M99" s="25"/>
      <c r="N99" s="25"/>
      <c r="O99" s="54">
        <f t="shared" si="13"/>
        <v>198604729.66</v>
      </c>
      <c r="P99" s="55">
        <f t="shared" si="14"/>
        <v>0</v>
      </c>
      <c r="Q99" s="10">
        <f t="shared" si="15"/>
        <v>198604729.66</v>
      </c>
      <c r="R99" s="10">
        <f t="shared" si="16"/>
        <v>530312765.36000001</v>
      </c>
      <c r="S99" s="9">
        <f t="shared" si="17"/>
        <v>0.39548185282922577</v>
      </c>
      <c r="T99" s="10">
        <f t="shared" si="18"/>
        <v>83.09240373193991</v>
      </c>
      <c r="U99" s="47">
        <f t="shared" si="19"/>
        <v>0</v>
      </c>
      <c r="V99" s="10">
        <f t="shared" si="20"/>
        <v>59.873354964369952</v>
      </c>
      <c r="W99" s="10">
        <f t="shared" si="21"/>
        <v>4</v>
      </c>
      <c r="X99" s="16">
        <v>107479</v>
      </c>
      <c r="Y99" s="13">
        <v>1</v>
      </c>
    </row>
    <row r="100" spans="1:25" x14ac:dyDescent="0.25">
      <c r="A100" s="32" t="s">
        <v>109</v>
      </c>
      <c r="B100" s="23">
        <v>91101831</v>
      </c>
      <c r="C100" s="38">
        <v>81175943.700000003</v>
      </c>
      <c r="D100" s="37">
        <f t="shared" si="11"/>
        <v>172277774.69999999</v>
      </c>
      <c r="E100" s="37">
        <f t="shared" si="12"/>
        <v>0.19874596423935256</v>
      </c>
      <c r="F100" s="6">
        <v>6792206</v>
      </c>
      <c r="G100" s="6"/>
      <c r="H100" s="6">
        <v>12794078</v>
      </c>
      <c r="I100" s="6">
        <v>19191117</v>
      </c>
      <c r="J100" s="9"/>
      <c r="K100" s="6"/>
      <c r="L100" s="6">
        <v>36921300.390000001</v>
      </c>
      <c r="M100" s="25"/>
      <c r="N100" s="25"/>
      <c r="O100" s="54">
        <f t="shared" si="13"/>
        <v>75698701.390000001</v>
      </c>
      <c r="P100" s="55">
        <f t="shared" si="14"/>
        <v>0</v>
      </c>
      <c r="Q100" s="10">
        <f t="shared" si="15"/>
        <v>75698701.390000001</v>
      </c>
      <c r="R100" s="10">
        <f t="shared" si="16"/>
        <v>247976476.08999997</v>
      </c>
      <c r="S100" s="9">
        <f t="shared" si="17"/>
        <v>0.18492897517856458</v>
      </c>
      <c r="T100" s="10">
        <f t="shared" si="18"/>
        <v>83.092403916667706</v>
      </c>
      <c r="U100" s="47">
        <f t="shared" si="19"/>
        <v>0</v>
      </c>
      <c r="V100" s="10">
        <f t="shared" si="20"/>
        <v>43.939911298378298</v>
      </c>
      <c r="W100" s="10">
        <f t="shared" si="21"/>
        <v>4</v>
      </c>
      <c r="X100" s="16">
        <v>12608</v>
      </c>
      <c r="Y100" s="13">
        <v>1</v>
      </c>
    </row>
    <row r="101" spans="1:25" x14ac:dyDescent="0.25">
      <c r="A101" s="32" t="s">
        <v>110</v>
      </c>
      <c r="B101" s="23">
        <v>108330398</v>
      </c>
      <c r="C101" s="38">
        <v>81857883.840000004</v>
      </c>
      <c r="D101" s="37">
        <f t="shared" si="11"/>
        <v>190188281.84</v>
      </c>
      <c r="E101" s="37">
        <f t="shared" si="12"/>
        <v>0.21940818266975529</v>
      </c>
      <c r="F101" s="6">
        <v>8076703</v>
      </c>
      <c r="G101" s="6"/>
      <c r="H101" s="6">
        <v>15213608</v>
      </c>
      <c r="I101" s="6">
        <v>22820412</v>
      </c>
      <c r="J101" s="9"/>
      <c r="K101" s="6"/>
      <c r="L101" s="6">
        <v>43903609.219999999</v>
      </c>
      <c r="M101" s="25"/>
      <c r="N101" s="25"/>
      <c r="O101" s="54">
        <f t="shared" si="13"/>
        <v>90014332.219999999</v>
      </c>
      <c r="P101" s="55">
        <f t="shared" si="14"/>
        <v>0</v>
      </c>
      <c r="Q101" s="10">
        <f t="shared" si="15"/>
        <v>90014332.219999999</v>
      </c>
      <c r="R101" s="10">
        <f t="shared" si="16"/>
        <v>280202614.06</v>
      </c>
      <c r="S101" s="9">
        <f t="shared" si="17"/>
        <v>0.20896168490459596</v>
      </c>
      <c r="T101" s="10">
        <f t="shared" si="18"/>
        <v>83.092404239113023</v>
      </c>
      <c r="U101" s="47">
        <f t="shared" si="19"/>
        <v>0</v>
      </c>
      <c r="V101" s="10">
        <f t="shared" si="20"/>
        <v>47.329063257286535</v>
      </c>
      <c r="W101" s="10">
        <f t="shared" si="21"/>
        <v>4</v>
      </c>
      <c r="X101" s="16">
        <v>17767</v>
      </c>
      <c r="Y101" s="13">
        <v>1</v>
      </c>
    </row>
    <row r="102" spans="1:25" x14ac:dyDescent="0.25">
      <c r="A102" s="32" t="s">
        <v>111</v>
      </c>
      <c r="B102" s="23">
        <v>84250362</v>
      </c>
      <c r="C102" s="38">
        <v>77412426.349999994</v>
      </c>
      <c r="D102" s="37">
        <f t="shared" si="11"/>
        <v>161662788.34999999</v>
      </c>
      <c r="E102" s="37">
        <f t="shared" si="12"/>
        <v>0.186500126369714</v>
      </c>
      <c r="F102" s="6">
        <v>6281387</v>
      </c>
      <c r="G102" s="6"/>
      <c r="H102" s="6">
        <v>11831877</v>
      </c>
      <c r="I102" s="6">
        <v>17747816</v>
      </c>
      <c r="J102" s="9"/>
      <c r="K102" s="6"/>
      <c r="L102" s="6">
        <v>34144571.030000001</v>
      </c>
      <c r="M102" s="25"/>
      <c r="N102" s="25"/>
      <c r="O102" s="54">
        <f t="shared" si="13"/>
        <v>70005651.030000001</v>
      </c>
      <c r="P102" s="55">
        <f t="shared" si="14"/>
        <v>0</v>
      </c>
      <c r="Q102" s="10">
        <f t="shared" si="15"/>
        <v>70005651.030000001</v>
      </c>
      <c r="R102" s="10">
        <f t="shared" si="16"/>
        <v>231668439.38</v>
      </c>
      <c r="S102" s="9">
        <f t="shared" si="17"/>
        <v>0.17276722272725484</v>
      </c>
      <c r="T102" s="10">
        <f t="shared" si="18"/>
        <v>83.092403840353825</v>
      </c>
      <c r="U102" s="47">
        <f t="shared" si="19"/>
        <v>0</v>
      </c>
      <c r="V102" s="10">
        <f t="shared" si="20"/>
        <v>43.303503387828336</v>
      </c>
      <c r="W102" s="10">
        <f t="shared" si="21"/>
        <v>4</v>
      </c>
      <c r="X102" s="16">
        <v>13416</v>
      </c>
      <c r="Y102" s="13">
        <v>1</v>
      </c>
    </row>
    <row r="103" spans="1:25" ht="24.75" x14ac:dyDescent="0.25">
      <c r="A103" s="33" t="s">
        <v>390</v>
      </c>
      <c r="B103" s="23">
        <v>259056098</v>
      </c>
      <c r="C103" s="38">
        <v>91233984.799999997</v>
      </c>
      <c r="D103" s="37">
        <f t="shared" si="11"/>
        <v>350290082.80000001</v>
      </c>
      <c r="E103" s="37">
        <f t="shared" si="12"/>
        <v>0.40410749669132245</v>
      </c>
      <c r="F103" s="6">
        <v>19314238</v>
      </c>
      <c r="G103" s="6"/>
      <c r="H103" s="6">
        <v>36381090</v>
      </c>
      <c r="I103" s="6">
        <v>54571635</v>
      </c>
      <c r="J103" s="9"/>
      <c r="K103" s="6"/>
      <c r="L103" s="6">
        <v>104988977.19</v>
      </c>
      <c r="M103" s="25"/>
      <c r="N103" s="25"/>
      <c r="O103" s="54">
        <f t="shared" si="13"/>
        <v>215255940.19</v>
      </c>
      <c r="P103" s="55">
        <f t="shared" si="14"/>
        <v>0</v>
      </c>
      <c r="Q103" s="10">
        <f t="shared" si="15"/>
        <v>215255940.19</v>
      </c>
      <c r="R103" s="10">
        <f t="shared" si="16"/>
        <v>565546022.99000001</v>
      </c>
      <c r="S103" s="9">
        <f t="shared" si="17"/>
        <v>0.42175712832492823</v>
      </c>
      <c r="T103" s="10">
        <f t="shared" si="18"/>
        <v>83.09240425214773</v>
      </c>
      <c r="U103" s="47">
        <f t="shared" si="19"/>
        <v>0</v>
      </c>
      <c r="V103" s="10">
        <f t="shared" si="20"/>
        <v>61.450766310418651</v>
      </c>
      <c r="W103" s="10">
        <f t="shared" si="21"/>
        <v>4</v>
      </c>
      <c r="X103" s="16">
        <v>117505</v>
      </c>
      <c r="Y103" s="13">
        <v>1</v>
      </c>
    </row>
    <row r="104" spans="1:25" x14ac:dyDescent="0.25">
      <c r="A104" s="32" t="s">
        <v>112</v>
      </c>
      <c r="B104" s="23">
        <v>121656757</v>
      </c>
      <c r="C104" s="38">
        <v>87241015.189999998</v>
      </c>
      <c r="D104" s="37">
        <f t="shared" si="11"/>
        <v>208897772.19</v>
      </c>
      <c r="E104" s="37">
        <f t="shared" si="12"/>
        <v>0.24099213745738124</v>
      </c>
      <c r="F104" s="6">
        <v>9070265</v>
      </c>
      <c r="G104" s="6"/>
      <c r="H104" s="6">
        <v>17085123</v>
      </c>
      <c r="I104" s="6">
        <v>25627685</v>
      </c>
      <c r="J104" s="9"/>
      <c r="K104" s="6"/>
      <c r="L104" s="6">
        <v>49304449.93</v>
      </c>
      <c r="M104" s="25"/>
      <c r="N104" s="25"/>
      <c r="O104" s="54">
        <f t="shared" si="13"/>
        <v>101087522.93000001</v>
      </c>
      <c r="P104" s="55">
        <f t="shared" si="14"/>
        <v>0</v>
      </c>
      <c r="Q104" s="10">
        <f t="shared" si="15"/>
        <v>101087522.93000001</v>
      </c>
      <c r="R104" s="10">
        <f t="shared" si="16"/>
        <v>309985295.12</v>
      </c>
      <c r="S104" s="9">
        <f t="shared" si="17"/>
        <v>0.23117218153451383</v>
      </c>
      <c r="T104" s="10">
        <f t="shared" si="18"/>
        <v>83.092403104251744</v>
      </c>
      <c r="U104" s="47">
        <f t="shared" si="19"/>
        <v>0</v>
      </c>
      <c r="V104" s="10">
        <f t="shared" si="20"/>
        <v>48.39090521178813</v>
      </c>
      <c r="W104" s="10">
        <f t="shared" si="21"/>
        <v>4</v>
      </c>
      <c r="X104" s="16">
        <v>35587</v>
      </c>
      <c r="Y104" s="13">
        <v>1</v>
      </c>
    </row>
    <row r="105" spans="1:25" x14ac:dyDescent="0.25">
      <c r="A105" s="32" t="s">
        <v>113</v>
      </c>
      <c r="B105" s="23">
        <v>75379357</v>
      </c>
      <c r="C105" s="38">
        <v>81319304.569999993</v>
      </c>
      <c r="D105" s="37">
        <f t="shared" si="11"/>
        <v>156698661.56999999</v>
      </c>
      <c r="E105" s="37">
        <f t="shared" si="12"/>
        <v>0.18077332751121045</v>
      </c>
      <c r="F105" s="6">
        <v>5619998</v>
      </c>
      <c r="G105" s="6"/>
      <c r="H105" s="6">
        <v>10586059</v>
      </c>
      <c r="I105" s="6">
        <v>15879089</v>
      </c>
      <c r="J105" s="9"/>
      <c r="K105" s="6"/>
      <c r="L105" s="6">
        <v>30549373.949999999</v>
      </c>
      <c r="M105" s="25"/>
      <c r="N105" s="25"/>
      <c r="O105" s="54">
        <f t="shared" si="13"/>
        <v>62634519.950000003</v>
      </c>
      <c r="P105" s="55">
        <f t="shared" si="14"/>
        <v>0</v>
      </c>
      <c r="Q105" s="10">
        <f t="shared" si="15"/>
        <v>62634519.950000003</v>
      </c>
      <c r="R105" s="10">
        <f t="shared" si="16"/>
        <v>219333181.51999998</v>
      </c>
      <c r="S105" s="9">
        <f t="shared" si="17"/>
        <v>0.16356817840425536</v>
      </c>
      <c r="T105" s="10">
        <f t="shared" si="18"/>
        <v>83.092404131279608</v>
      </c>
      <c r="U105" s="47">
        <f t="shared" si="19"/>
        <v>0</v>
      </c>
      <c r="V105" s="10">
        <f t="shared" si="20"/>
        <v>39.971317765225507</v>
      </c>
      <c r="W105" s="10">
        <f t="shared" si="21"/>
        <v>4</v>
      </c>
      <c r="X105" s="16">
        <v>10061</v>
      </c>
      <c r="Y105" s="13">
        <v>1</v>
      </c>
    </row>
    <row r="106" spans="1:25" x14ac:dyDescent="0.25">
      <c r="A106" s="32" t="s">
        <v>114</v>
      </c>
      <c r="B106" s="23">
        <v>93925784</v>
      </c>
      <c r="C106" s="38">
        <v>84977532.519999996</v>
      </c>
      <c r="D106" s="37">
        <f t="shared" si="11"/>
        <v>178903316.51999998</v>
      </c>
      <c r="E106" s="37">
        <f t="shared" si="12"/>
        <v>0.20638943246917554</v>
      </c>
      <c r="F106" s="6">
        <v>7002749</v>
      </c>
      <c r="G106" s="6"/>
      <c r="H106" s="6">
        <v>13190666</v>
      </c>
      <c r="I106" s="6">
        <v>19785998</v>
      </c>
      <c r="J106" s="9"/>
      <c r="K106" s="6"/>
      <c r="L106" s="6">
        <v>38065778.07</v>
      </c>
      <c r="M106" s="25"/>
      <c r="N106" s="25"/>
      <c r="O106" s="54">
        <f t="shared" si="13"/>
        <v>78045191.069999993</v>
      </c>
      <c r="P106" s="55">
        <f t="shared" si="14"/>
        <v>0</v>
      </c>
      <c r="Q106" s="10">
        <f t="shared" si="15"/>
        <v>78045191.069999993</v>
      </c>
      <c r="R106" s="10">
        <f t="shared" si="16"/>
        <v>256948507.58999997</v>
      </c>
      <c r="S106" s="9">
        <f t="shared" si="17"/>
        <v>0.19161988641630076</v>
      </c>
      <c r="T106" s="10">
        <f t="shared" si="18"/>
        <v>83.092403114782627</v>
      </c>
      <c r="U106" s="47">
        <f t="shared" si="19"/>
        <v>0</v>
      </c>
      <c r="V106" s="10">
        <f t="shared" si="20"/>
        <v>43.624228207795781</v>
      </c>
      <c r="W106" s="10">
        <f t="shared" si="21"/>
        <v>4</v>
      </c>
      <c r="X106" s="16">
        <v>19344</v>
      </c>
      <c r="Y106" s="13">
        <v>1</v>
      </c>
    </row>
    <row r="107" spans="1:25" x14ac:dyDescent="0.25">
      <c r="A107" s="32" t="s">
        <v>115</v>
      </c>
      <c r="B107" s="23">
        <v>413596452</v>
      </c>
      <c r="C107" s="38">
        <v>94621655.159999996</v>
      </c>
      <c r="D107" s="37">
        <f t="shared" si="11"/>
        <v>508218107.15999997</v>
      </c>
      <c r="E107" s="37">
        <f t="shared" si="12"/>
        <v>0.58629906224005102</v>
      </c>
      <c r="F107" s="6">
        <v>30836180</v>
      </c>
      <c r="G107" s="6"/>
      <c r="H107" s="6">
        <v>58084290</v>
      </c>
      <c r="I107" s="6">
        <v>87126436</v>
      </c>
      <c r="J107" s="9"/>
      <c r="K107" s="6"/>
      <c r="L107" s="6">
        <v>167620329.06999999</v>
      </c>
      <c r="M107" s="25"/>
      <c r="N107" s="25"/>
      <c r="O107" s="54">
        <f t="shared" si="13"/>
        <v>343667235.06999999</v>
      </c>
      <c r="P107" s="55">
        <f t="shared" si="14"/>
        <v>0</v>
      </c>
      <c r="Q107" s="10">
        <f t="shared" si="15"/>
        <v>343667235.06999999</v>
      </c>
      <c r="R107" s="10">
        <f t="shared" si="16"/>
        <v>851885342.23000002</v>
      </c>
      <c r="S107" s="9">
        <f t="shared" si="17"/>
        <v>0.63529527393984786</v>
      </c>
      <c r="T107" s="10">
        <f t="shared" si="18"/>
        <v>83.092404059114116</v>
      </c>
      <c r="U107" s="47">
        <f t="shared" si="19"/>
        <v>0</v>
      </c>
      <c r="V107" s="10">
        <f t="shared" si="20"/>
        <v>67.621997372440106</v>
      </c>
      <c r="W107" s="10">
        <f t="shared" si="21"/>
        <v>4</v>
      </c>
      <c r="X107" s="16">
        <v>117566</v>
      </c>
      <c r="Y107" s="13">
        <v>1</v>
      </c>
    </row>
    <row r="108" spans="1:25" x14ac:dyDescent="0.25">
      <c r="A108" s="32" t="s">
        <v>116</v>
      </c>
      <c r="B108" s="23">
        <v>211725579</v>
      </c>
      <c r="C108" s="38">
        <v>87248878.420000002</v>
      </c>
      <c r="D108" s="37">
        <f t="shared" si="11"/>
        <v>298974457.42000002</v>
      </c>
      <c r="E108" s="37">
        <f t="shared" si="12"/>
        <v>0.34490790774577584</v>
      </c>
      <c r="F108" s="6">
        <v>15785454</v>
      </c>
      <c r="G108" s="6"/>
      <c r="H108" s="6">
        <v>29734128</v>
      </c>
      <c r="I108" s="6">
        <v>44601193</v>
      </c>
      <c r="J108" s="9"/>
      <c r="K108" s="6"/>
      <c r="L108" s="6">
        <v>85807097.719999999</v>
      </c>
      <c r="M108" s="25"/>
      <c r="N108" s="25"/>
      <c r="O108" s="54">
        <f t="shared" si="13"/>
        <v>175927872.72</v>
      </c>
      <c r="P108" s="55">
        <f t="shared" si="14"/>
        <v>0</v>
      </c>
      <c r="Q108" s="10">
        <f t="shared" si="15"/>
        <v>175927872.72</v>
      </c>
      <c r="R108" s="10">
        <f t="shared" si="16"/>
        <v>474902330.13999999</v>
      </c>
      <c r="S108" s="9">
        <f t="shared" si="17"/>
        <v>0.35415940498657705</v>
      </c>
      <c r="T108" s="10">
        <f t="shared" si="18"/>
        <v>83.092403643869588</v>
      </c>
      <c r="U108" s="47">
        <f t="shared" si="19"/>
        <v>0</v>
      </c>
      <c r="V108" s="10">
        <f t="shared" si="20"/>
        <v>58.843780247372813</v>
      </c>
      <c r="W108" s="10">
        <f t="shared" si="21"/>
        <v>4</v>
      </c>
      <c r="X108" s="16">
        <v>30584</v>
      </c>
      <c r="Y108" s="13">
        <v>1</v>
      </c>
    </row>
    <row r="109" spans="1:25" x14ac:dyDescent="0.25">
      <c r="A109" s="32" t="s">
        <v>117</v>
      </c>
      <c r="B109" s="23">
        <v>204380954</v>
      </c>
      <c r="C109" s="38">
        <v>91824506.760000005</v>
      </c>
      <c r="D109" s="37">
        <f t="shared" si="11"/>
        <v>296205460.75999999</v>
      </c>
      <c r="E109" s="37">
        <f t="shared" si="12"/>
        <v>0.34171349156455005</v>
      </c>
      <c r="F109" s="6">
        <v>15237867</v>
      </c>
      <c r="G109" s="6"/>
      <c r="H109" s="6">
        <v>28702671</v>
      </c>
      <c r="I109" s="6">
        <v>43054006</v>
      </c>
      <c r="J109" s="9"/>
      <c r="K109" s="6"/>
      <c r="L109" s="6">
        <v>82830504.640000001</v>
      </c>
      <c r="M109" s="25"/>
      <c r="N109" s="25"/>
      <c r="O109" s="54">
        <f t="shared" si="13"/>
        <v>169825048.63999999</v>
      </c>
      <c r="P109" s="55">
        <f t="shared" si="14"/>
        <v>0</v>
      </c>
      <c r="Q109" s="10">
        <f t="shared" si="15"/>
        <v>169825048.63999999</v>
      </c>
      <c r="R109" s="10">
        <f t="shared" si="16"/>
        <v>466030509.39999998</v>
      </c>
      <c r="S109" s="9">
        <f t="shared" si="17"/>
        <v>0.34754322613249622</v>
      </c>
      <c r="T109" s="10">
        <f t="shared" si="18"/>
        <v>83.09240431473863</v>
      </c>
      <c r="U109" s="47">
        <f t="shared" si="19"/>
        <v>0</v>
      </c>
      <c r="V109" s="10">
        <f t="shared" si="20"/>
        <v>57.333530652765539</v>
      </c>
      <c r="W109" s="10">
        <f t="shared" si="21"/>
        <v>4</v>
      </c>
      <c r="X109" s="16">
        <v>37438</v>
      </c>
      <c r="Y109" s="13">
        <v>1</v>
      </c>
    </row>
    <row r="110" spans="1:25" x14ac:dyDescent="0.25">
      <c r="A110" s="32" t="s">
        <v>118</v>
      </c>
      <c r="B110" s="23">
        <v>130243393</v>
      </c>
      <c r="C110" s="38">
        <v>87945530.299999997</v>
      </c>
      <c r="D110" s="37">
        <f t="shared" si="11"/>
        <v>218188923.30000001</v>
      </c>
      <c r="E110" s="37">
        <f t="shared" si="12"/>
        <v>0.25171075040363078</v>
      </c>
      <c r="F110" s="6">
        <v>9710452</v>
      </c>
      <c r="G110" s="6"/>
      <c r="H110" s="6">
        <v>18291006</v>
      </c>
      <c r="I110" s="6">
        <v>27436509</v>
      </c>
      <c r="J110" s="9"/>
      <c r="K110" s="6"/>
      <c r="L110" s="6">
        <v>52784399.689999998</v>
      </c>
      <c r="M110" s="25"/>
      <c r="N110" s="25"/>
      <c r="O110" s="54">
        <f t="shared" si="13"/>
        <v>108222366.69</v>
      </c>
      <c r="P110" s="55">
        <f t="shared" si="14"/>
        <v>0</v>
      </c>
      <c r="Q110" s="10">
        <f t="shared" si="15"/>
        <v>108222366.69</v>
      </c>
      <c r="R110" s="10">
        <f t="shared" si="16"/>
        <v>326411289.99000001</v>
      </c>
      <c r="S110" s="9">
        <f t="shared" si="17"/>
        <v>0.24342190153011123</v>
      </c>
      <c r="T110" s="10">
        <f t="shared" si="18"/>
        <v>83.092404303379894</v>
      </c>
      <c r="U110" s="47">
        <f t="shared" si="19"/>
        <v>0</v>
      </c>
      <c r="V110" s="10">
        <f t="shared" si="20"/>
        <v>49.600302826188425</v>
      </c>
      <c r="W110" s="10">
        <f t="shared" si="21"/>
        <v>4</v>
      </c>
      <c r="X110" s="16">
        <v>7286</v>
      </c>
      <c r="Y110" s="13">
        <v>1</v>
      </c>
    </row>
    <row r="111" spans="1:25" x14ac:dyDescent="0.25">
      <c r="A111" s="32" t="s">
        <v>119</v>
      </c>
      <c r="B111" s="23">
        <v>60789323</v>
      </c>
      <c r="C111" s="38">
        <v>79092412.030000001</v>
      </c>
      <c r="D111" s="37">
        <f t="shared" si="11"/>
        <v>139881735.03</v>
      </c>
      <c r="E111" s="37">
        <f t="shared" si="12"/>
        <v>0.16137270380014357</v>
      </c>
      <c r="F111" s="6">
        <v>4532221</v>
      </c>
      <c r="G111" s="6"/>
      <c r="H111" s="6">
        <v>8537077</v>
      </c>
      <c r="I111" s="6">
        <v>12805615</v>
      </c>
      <c r="J111" s="9"/>
      <c r="K111" s="6"/>
      <c r="L111" s="6">
        <v>24636396.760000002</v>
      </c>
      <c r="M111" s="25"/>
      <c r="N111" s="25"/>
      <c r="O111" s="54">
        <f t="shared" si="13"/>
        <v>50511309.760000005</v>
      </c>
      <c r="P111" s="55">
        <f t="shared" si="14"/>
        <v>0</v>
      </c>
      <c r="Q111" s="10">
        <f t="shared" si="15"/>
        <v>50511309.760000005</v>
      </c>
      <c r="R111" s="10">
        <f t="shared" si="16"/>
        <v>190393044.79000002</v>
      </c>
      <c r="S111" s="9">
        <f t="shared" si="17"/>
        <v>0.1419860109688893</v>
      </c>
      <c r="T111" s="10">
        <f t="shared" si="18"/>
        <v>83.092403842036546</v>
      </c>
      <c r="U111" s="47">
        <f t="shared" si="19"/>
        <v>0</v>
      </c>
      <c r="V111" s="10">
        <f t="shared" si="20"/>
        <v>36.110010895394602</v>
      </c>
      <c r="W111" s="10">
        <f t="shared" si="21"/>
        <v>4</v>
      </c>
      <c r="X111" s="16">
        <v>21272</v>
      </c>
      <c r="Y111" s="13">
        <v>0</v>
      </c>
    </row>
    <row r="112" spans="1:25" x14ac:dyDescent="0.25">
      <c r="A112" s="32" t="s">
        <v>120</v>
      </c>
      <c r="B112" s="23">
        <v>47182400</v>
      </c>
      <c r="C112" s="38">
        <v>77681111.799999997</v>
      </c>
      <c r="D112" s="37">
        <f t="shared" si="11"/>
        <v>124863511.8</v>
      </c>
      <c r="E112" s="37">
        <f t="shared" si="12"/>
        <v>0.14404713024774618</v>
      </c>
      <c r="F112" s="6">
        <v>3517740</v>
      </c>
      <c r="G112" s="6"/>
      <c r="H112" s="6">
        <v>6626160</v>
      </c>
      <c r="I112" s="6">
        <v>9939240</v>
      </c>
      <c r="J112" s="9"/>
      <c r="K112" s="6"/>
      <c r="L112" s="6">
        <v>19121850.219999999</v>
      </c>
      <c r="M112" s="25"/>
      <c r="N112" s="25"/>
      <c r="O112" s="54">
        <f t="shared" si="13"/>
        <v>39204990.219999999</v>
      </c>
      <c r="P112" s="55">
        <f t="shared" si="14"/>
        <v>0</v>
      </c>
      <c r="Q112" s="10">
        <f t="shared" si="15"/>
        <v>39204990.219999999</v>
      </c>
      <c r="R112" s="10">
        <f t="shared" si="16"/>
        <v>164068502.01999998</v>
      </c>
      <c r="S112" s="9">
        <f t="shared" si="17"/>
        <v>0.12235442819434594</v>
      </c>
      <c r="T112" s="10">
        <f t="shared" si="18"/>
        <v>83.092403565736376</v>
      </c>
      <c r="U112" s="47">
        <f t="shared" si="19"/>
        <v>0</v>
      </c>
      <c r="V112" s="10">
        <f t="shared" si="20"/>
        <v>31.398276129536185</v>
      </c>
      <c r="W112" s="10">
        <f t="shared" si="21"/>
        <v>4</v>
      </c>
      <c r="X112" s="16">
        <v>9420</v>
      </c>
      <c r="Y112" s="13">
        <v>1</v>
      </c>
    </row>
    <row r="113" spans="1:25" x14ac:dyDescent="0.25">
      <c r="A113" s="32" t="s">
        <v>121</v>
      </c>
      <c r="B113" s="23">
        <v>72739519</v>
      </c>
      <c r="C113" s="38">
        <v>79724152.829999998</v>
      </c>
      <c r="D113" s="37">
        <f t="shared" si="11"/>
        <v>152463671.82999998</v>
      </c>
      <c r="E113" s="37">
        <f t="shared" si="12"/>
        <v>0.17588768790455916</v>
      </c>
      <c r="F113" s="6">
        <v>5423182</v>
      </c>
      <c r="G113" s="6"/>
      <c r="H113" s="6">
        <v>10215328</v>
      </c>
      <c r="I113" s="6">
        <v>15322992</v>
      </c>
      <c r="J113" s="9"/>
      <c r="K113" s="6"/>
      <c r="L113" s="6">
        <v>29479513.329999998</v>
      </c>
      <c r="M113" s="25"/>
      <c r="N113" s="25"/>
      <c r="O113" s="54">
        <f t="shared" si="13"/>
        <v>60441015.329999998</v>
      </c>
      <c r="P113" s="55">
        <f t="shared" si="14"/>
        <v>0</v>
      </c>
      <c r="Q113" s="10">
        <f t="shared" si="15"/>
        <v>60441015.329999998</v>
      </c>
      <c r="R113" s="10">
        <f t="shared" si="16"/>
        <v>212904687.15999997</v>
      </c>
      <c r="S113" s="9">
        <f t="shared" si="17"/>
        <v>0.15877411530326782</v>
      </c>
      <c r="T113" s="10">
        <f t="shared" si="18"/>
        <v>83.092404460359433</v>
      </c>
      <c r="U113" s="47">
        <f t="shared" si="19"/>
        <v>0</v>
      </c>
      <c r="V113" s="10">
        <f t="shared" si="20"/>
        <v>39.642896307385882</v>
      </c>
      <c r="W113" s="10">
        <f t="shared" si="21"/>
        <v>4</v>
      </c>
      <c r="X113" s="16">
        <v>25470</v>
      </c>
      <c r="Y113" s="13">
        <v>1</v>
      </c>
    </row>
    <row r="114" spans="1:25" x14ac:dyDescent="0.25">
      <c r="A114" s="32" t="s">
        <v>122</v>
      </c>
      <c r="B114" s="23">
        <v>49447427</v>
      </c>
      <c r="C114" s="38">
        <v>80692387.260000005</v>
      </c>
      <c r="D114" s="37">
        <f t="shared" si="11"/>
        <v>130139814.26000001</v>
      </c>
      <c r="E114" s="37">
        <f t="shared" si="12"/>
        <v>0.15013406642890625</v>
      </c>
      <c r="F114" s="6">
        <v>3686612</v>
      </c>
      <c r="G114" s="6"/>
      <c r="H114" s="6">
        <v>6944254</v>
      </c>
      <c r="I114" s="6">
        <v>10416381</v>
      </c>
      <c r="J114" s="9"/>
      <c r="K114" s="6"/>
      <c r="L114" s="6">
        <v>20039809.219999999</v>
      </c>
      <c r="M114" s="25"/>
      <c r="N114" s="25"/>
      <c r="O114" s="54">
        <f t="shared" si="13"/>
        <v>41087056.219999999</v>
      </c>
      <c r="P114" s="55">
        <f t="shared" si="14"/>
        <v>0</v>
      </c>
      <c r="Q114" s="10">
        <f t="shared" si="15"/>
        <v>41087056.219999999</v>
      </c>
      <c r="R114" s="10">
        <f t="shared" si="16"/>
        <v>171226870.48000002</v>
      </c>
      <c r="S114" s="9">
        <f t="shared" si="17"/>
        <v>0.12769279643044396</v>
      </c>
      <c r="T114" s="10">
        <f t="shared" si="18"/>
        <v>83.092404828263355</v>
      </c>
      <c r="U114" s="47">
        <f t="shared" si="19"/>
        <v>0</v>
      </c>
      <c r="V114" s="10">
        <f t="shared" si="20"/>
        <v>31.571472922125253</v>
      </c>
      <c r="W114" s="10">
        <f t="shared" si="21"/>
        <v>4</v>
      </c>
      <c r="X114" s="16">
        <v>12149</v>
      </c>
      <c r="Y114" s="13">
        <v>1</v>
      </c>
    </row>
    <row r="115" spans="1:25" x14ac:dyDescent="0.25">
      <c r="A115" s="32" t="s">
        <v>123</v>
      </c>
      <c r="B115" s="23">
        <v>312406196</v>
      </c>
      <c r="C115" s="38">
        <v>100576799.25</v>
      </c>
      <c r="D115" s="37">
        <f t="shared" si="11"/>
        <v>412982995.25</v>
      </c>
      <c r="E115" s="37">
        <f t="shared" si="12"/>
        <v>0.47643234159685954</v>
      </c>
      <c r="F115" s="6">
        <v>23291819</v>
      </c>
      <c r="G115" s="6"/>
      <c r="H115" s="6">
        <v>43873423</v>
      </c>
      <c r="I115" s="6">
        <v>65810135</v>
      </c>
      <c r="J115" s="9"/>
      <c r="K115" s="6"/>
      <c r="L115" s="6">
        <v>126610441.37</v>
      </c>
      <c r="M115" s="25"/>
      <c r="N115" s="25"/>
      <c r="O115" s="54">
        <f t="shared" si="13"/>
        <v>259585818.37</v>
      </c>
      <c r="P115" s="55">
        <f t="shared" si="14"/>
        <v>0</v>
      </c>
      <c r="Q115" s="10">
        <f t="shared" si="15"/>
        <v>259585818.37</v>
      </c>
      <c r="R115" s="10">
        <f t="shared" si="16"/>
        <v>672568813.62</v>
      </c>
      <c r="S115" s="9">
        <f t="shared" si="17"/>
        <v>0.5015695980560203</v>
      </c>
      <c r="T115" s="10">
        <f t="shared" si="18"/>
        <v>83.092403957954801</v>
      </c>
      <c r="U115" s="47">
        <f t="shared" si="19"/>
        <v>0</v>
      </c>
      <c r="V115" s="10">
        <f t="shared" si="20"/>
        <v>62.85629707655621</v>
      </c>
      <c r="W115" s="10">
        <f t="shared" si="21"/>
        <v>4</v>
      </c>
      <c r="X115" s="16">
        <v>276251</v>
      </c>
      <c r="Y115" s="13">
        <v>1</v>
      </c>
    </row>
    <row r="116" spans="1:25" x14ac:dyDescent="0.25">
      <c r="A116" s="32" t="s">
        <v>124</v>
      </c>
      <c r="B116" s="23">
        <v>85125095</v>
      </c>
      <c r="C116" s="38">
        <v>82697239.930000007</v>
      </c>
      <c r="D116" s="37">
        <f t="shared" si="11"/>
        <v>167822334.93000001</v>
      </c>
      <c r="E116" s="37">
        <f t="shared" si="12"/>
        <v>0.19360600538661604</v>
      </c>
      <c r="F116" s="6">
        <v>6346604</v>
      </c>
      <c r="G116" s="6"/>
      <c r="H116" s="6">
        <v>11954722</v>
      </c>
      <c r="I116" s="6">
        <v>17932083</v>
      </c>
      <c r="J116" s="9"/>
      <c r="K116" s="6"/>
      <c r="L116" s="6">
        <v>34499078.369999997</v>
      </c>
      <c r="M116" s="25"/>
      <c r="N116" s="25"/>
      <c r="O116" s="54">
        <f t="shared" si="13"/>
        <v>70732487.370000005</v>
      </c>
      <c r="P116" s="55">
        <f t="shared" si="14"/>
        <v>0</v>
      </c>
      <c r="Q116" s="10">
        <f t="shared" si="15"/>
        <v>70732487.370000005</v>
      </c>
      <c r="R116" s="10">
        <f t="shared" si="16"/>
        <v>238554822.30000001</v>
      </c>
      <c r="S116" s="9">
        <f t="shared" si="17"/>
        <v>0.17790275717859763</v>
      </c>
      <c r="T116" s="10">
        <f t="shared" si="18"/>
        <v>83.09240344460116</v>
      </c>
      <c r="U116" s="47">
        <f t="shared" si="19"/>
        <v>0</v>
      </c>
      <c r="V116" s="10">
        <f t="shared" si="20"/>
        <v>42.147243035024552</v>
      </c>
      <c r="W116" s="10">
        <f t="shared" si="21"/>
        <v>4</v>
      </c>
      <c r="X116" s="16">
        <v>46631</v>
      </c>
      <c r="Y116" s="13">
        <v>1</v>
      </c>
    </row>
    <row r="117" spans="1:25" x14ac:dyDescent="0.25">
      <c r="A117" s="32" t="s">
        <v>125</v>
      </c>
      <c r="B117" s="23">
        <v>67409436</v>
      </c>
      <c r="C117" s="38">
        <v>82066955.640000001</v>
      </c>
      <c r="D117" s="37">
        <f t="shared" si="11"/>
        <v>149476391.63999999</v>
      </c>
      <c r="E117" s="37">
        <f t="shared" si="12"/>
        <v>0.17244145183116819</v>
      </c>
      <c r="F117" s="6">
        <v>5025791</v>
      </c>
      <c r="G117" s="6"/>
      <c r="H117" s="6">
        <v>9466786</v>
      </c>
      <c r="I117" s="6">
        <v>14200180</v>
      </c>
      <c r="J117" s="9"/>
      <c r="K117" s="6"/>
      <c r="L117" s="6">
        <v>27319363.760000002</v>
      </c>
      <c r="M117" s="25"/>
      <c r="N117" s="25"/>
      <c r="O117" s="54">
        <f t="shared" si="13"/>
        <v>56012120.760000005</v>
      </c>
      <c r="P117" s="55">
        <f t="shared" si="14"/>
        <v>0</v>
      </c>
      <c r="Q117" s="10">
        <f t="shared" si="15"/>
        <v>56012120.760000005</v>
      </c>
      <c r="R117" s="10">
        <f t="shared" si="16"/>
        <v>205488512.39999998</v>
      </c>
      <c r="S117" s="9">
        <f t="shared" si="17"/>
        <v>0.1532434874802715</v>
      </c>
      <c r="T117" s="10">
        <f t="shared" si="18"/>
        <v>83.092403799373145</v>
      </c>
      <c r="U117" s="47">
        <f t="shared" si="19"/>
        <v>0</v>
      </c>
      <c r="V117" s="10">
        <f t="shared" si="20"/>
        <v>37.472218954080724</v>
      </c>
      <c r="W117" s="10">
        <f t="shared" si="21"/>
        <v>4</v>
      </c>
      <c r="X117" s="16">
        <v>26364</v>
      </c>
      <c r="Y117" s="13">
        <v>1</v>
      </c>
    </row>
    <row r="118" spans="1:25" x14ac:dyDescent="0.25">
      <c r="A118" s="32" t="s">
        <v>126</v>
      </c>
      <c r="B118" s="23">
        <v>58506922</v>
      </c>
      <c r="C118" s="38">
        <v>82772537.599999994</v>
      </c>
      <c r="D118" s="37">
        <f t="shared" si="11"/>
        <v>141279459.59999999</v>
      </c>
      <c r="E118" s="37">
        <f t="shared" si="12"/>
        <v>0.16298517016668113</v>
      </c>
      <c r="F118" s="6">
        <v>4362054</v>
      </c>
      <c r="G118" s="6"/>
      <c r="H118" s="6">
        <v>8216543</v>
      </c>
      <c r="I118" s="6">
        <v>12324815</v>
      </c>
      <c r="J118" s="9"/>
      <c r="K118" s="6"/>
      <c r="L118" s="6">
        <v>23711396.690000001</v>
      </c>
      <c r="M118" s="25"/>
      <c r="N118" s="25"/>
      <c r="O118" s="54">
        <f t="shared" si="13"/>
        <v>48614808.689999998</v>
      </c>
      <c r="P118" s="55">
        <f t="shared" si="14"/>
        <v>0</v>
      </c>
      <c r="Q118" s="10">
        <f t="shared" si="15"/>
        <v>48614808.689999998</v>
      </c>
      <c r="R118" s="10">
        <f t="shared" si="16"/>
        <v>189894268.28999999</v>
      </c>
      <c r="S118" s="9">
        <f t="shared" si="17"/>
        <v>0.14161404735184571</v>
      </c>
      <c r="T118" s="10">
        <f t="shared" si="18"/>
        <v>83.092405185834252</v>
      </c>
      <c r="U118" s="47">
        <f t="shared" si="19"/>
        <v>0</v>
      </c>
      <c r="V118" s="10">
        <f t="shared" si="20"/>
        <v>34.410386922233101</v>
      </c>
      <c r="W118" s="10">
        <f t="shared" si="21"/>
        <v>4</v>
      </c>
      <c r="X118" s="16">
        <v>11293</v>
      </c>
      <c r="Y118" s="13">
        <v>1</v>
      </c>
    </row>
    <row r="119" spans="1:25" x14ac:dyDescent="0.25">
      <c r="A119" s="32" t="s">
        <v>127</v>
      </c>
      <c r="B119" s="23">
        <v>97673334</v>
      </c>
      <c r="C119" s="38">
        <v>80441193.430000007</v>
      </c>
      <c r="D119" s="37">
        <f t="shared" si="11"/>
        <v>178114527.43000001</v>
      </c>
      <c r="E119" s="37">
        <f t="shared" si="12"/>
        <v>0.20547945642295298</v>
      </c>
      <c r="F119" s="6">
        <v>7282153</v>
      </c>
      <c r="G119" s="6"/>
      <c r="H119" s="6">
        <v>13716961</v>
      </c>
      <c r="I119" s="6">
        <v>20575441</v>
      </c>
      <c r="J119" s="9"/>
      <c r="K119" s="6"/>
      <c r="L119" s="6">
        <v>39584566.799999997</v>
      </c>
      <c r="M119" s="25"/>
      <c r="N119" s="25"/>
      <c r="O119" s="54">
        <f t="shared" si="13"/>
        <v>81159121.799999997</v>
      </c>
      <c r="P119" s="55">
        <f t="shared" si="14"/>
        <v>0</v>
      </c>
      <c r="Q119" s="10">
        <f t="shared" si="15"/>
        <v>81159121.799999997</v>
      </c>
      <c r="R119" s="10">
        <f t="shared" si="16"/>
        <v>259273649.23000002</v>
      </c>
      <c r="S119" s="9">
        <f t="shared" si="17"/>
        <v>0.19335386565259799</v>
      </c>
      <c r="T119" s="10">
        <f t="shared" si="18"/>
        <v>83.092404524657667</v>
      </c>
      <c r="U119" s="47">
        <f t="shared" si="19"/>
        <v>0</v>
      </c>
      <c r="V119" s="10">
        <f t="shared" si="20"/>
        <v>45.565694708364532</v>
      </c>
      <c r="W119" s="10">
        <f t="shared" si="21"/>
        <v>4</v>
      </c>
      <c r="X119" s="16">
        <v>55196</v>
      </c>
      <c r="Y119" s="13">
        <v>1</v>
      </c>
    </row>
    <row r="120" spans="1:25" x14ac:dyDescent="0.25">
      <c r="A120" s="32" t="s">
        <v>128</v>
      </c>
      <c r="B120" s="23">
        <v>73855681</v>
      </c>
      <c r="C120" s="38">
        <v>81757436.329999998</v>
      </c>
      <c r="D120" s="37">
        <f t="shared" si="11"/>
        <v>155613117.32999998</v>
      </c>
      <c r="E120" s="37">
        <f t="shared" si="12"/>
        <v>0.17952100383174005</v>
      </c>
      <c r="F120" s="6">
        <v>5506399</v>
      </c>
      <c r="G120" s="6"/>
      <c r="H120" s="6">
        <v>10372078</v>
      </c>
      <c r="I120" s="6">
        <v>15558118</v>
      </c>
      <c r="J120" s="9"/>
      <c r="K120" s="6"/>
      <c r="L120" s="6">
        <v>29931866</v>
      </c>
      <c r="M120" s="25"/>
      <c r="N120" s="25"/>
      <c r="O120" s="54">
        <f t="shared" si="13"/>
        <v>61368461</v>
      </c>
      <c r="P120" s="55">
        <f t="shared" si="14"/>
        <v>0</v>
      </c>
      <c r="Q120" s="10">
        <f t="shared" si="15"/>
        <v>61368461</v>
      </c>
      <c r="R120" s="10">
        <f t="shared" si="16"/>
        <v>216981578.32999998</v>
      </c>
      <c r="S120" s="9">
        <f t="shared" si="17"/>
        <v>0.16181446541175556</v>
      </c>
      <c r="T120" s="10">
        <f t="shared" si="18"/>
        <v>83.092404225478617</v>
      </c>
      <c r="U120" s="47">
        <f t="shared" si="19"/>
        <v>0</v>
      </c>
      <c r="V120" s="10">
        <f t="shared" si="20"/>
        <v>39.436560396036121</v>
      </c>
      <c r="W120" s="10">
        <f t="shared" si="21"/>
        <v>4</v>
      </c>
      <c r="X120" s="16">
        <v>33138</v>
      </c>
      <c r="Y120" s="13">
        <v>0</v>
      </c>
    </row>
    <row r="121" spans="1:25" x14ac:dyDescent="0.25">
      <c r="A121" s="32" t="s">
        <v>129</v>
      </c>
      <c r="B121" s="23">
        <v>56570476</v>
      </c>
      <c r="C121" s="38">
        <v>75941777.650000006</v>
      </c>
      <c r="D121" s="37">
        <f t="shared" si="11"/>
        <v>132512253.65000001</v>
      </c>
      <c r="E121" s="37">
        <f t="shared" si="12"/>
        <v>0.15287099958807929</v>
      </c>
      <c r="F121" s="6">
        <v>4217680</v>
      </c>
      <c r="G121" s="6"/>
      <c r="H121" s="6">
        <v>7944594</v>
      </c>
      <c r="I121" s="6">
        <v>11916891</v>
      </c>
      <c r="J121" s="9"/>
      <c r="K121" s="6"/>
      <c r="L121" s="6">
        <v>22926603.329999998</v>
      </c>
      <c r="M121" s="25"/>
      <c r="N121" s="25"/>
      <c r="O121" s="54">
        <f t="shared" si="13"/>
        <v>47005768.329999998</v>
      </c>
      <c r="P121" s="55">
        <f t="shared" si="14"/>
        <v>0</v>
      </c>
      <c r="Q121" s="10">
        <f t="shared" si="15"/>
        <v>47005768.329999998</v>
      </c>
      <c r="R121" s="10">
        <f t="shared" si="16"/>
        <v>179518021.98000002</v>
      </c>
      <c r="S121" s="9">
        <f t="shared" si="17"/>
        <v>0.13387593998551542</v>
      </c>
      <c r="T121" s="10">
        <f t="shared" si="18"/>
        <v>83.092403765526029</v>
      </c>
      <c r="U121" s="47">
        <f t="shared" si="19"/>
        <v>0</v>
      </c>
      <c r="V121" s="10">
        <f t="shared" si="20"/>
        <v>35.47277103456009</v>
      </c>
      <c r="W121" s="10">
        <f t="shared" si="21"/>
        <v>4</v>
      </c>
      <c r="X121" s="16">
        <v>12492</v>
      </c>
      <c r="Y121" s="13">
        <v>0</v>
      </c>
    </row>
    <row r="122" spans="1:25" x14ac:dyDescent="0.25">
      <c r="A122" s="32" t="s">
        <v>130</v>
      </c>
      <c r="B122" s="23">
        <v>57899581</v>
      </c>
      <c r="C122" s="38">
        <v>83932795.980000004</v>
      </c>
      <c r="D122" s="37">
        <f t="shared" si="11"/>
        <v>141832376.98000002</v>
      </c>
      <c r="E122" s="37">
        <f t="shared" si="12"/>
        <v>0.16362303595072761</v>
      </c>
      <c r="F122" s="6">
        <v>4316773</v>
      </c>
      <c r="G122" s="6"/>
      <c r="H122" s="6">
        <v>8131250</v>
      </c>
      <c r="I122" s="6">
        <v>12196875</v>
      </c>
      <c r="J122" s="9"/>
      <c r="K122" s="6"/>
      <c r="L122" s="6">
        <v>23465256.539999999</v>
      </c>
      <c r="M122" s="25"/>
      <c r="N122" s="25"/>
      <c r="O122" s="54">
        <f t="shared" si="13"/>
        <v>48110154.539999999</v>
      </c>
      <c r="P122" s="55">
        <f t="shared" si="14"/>
        <v>0</v>
      </c>
      <c r="Q122" s="10">
        <f t="shared" si="15"/>
        <v>48110154.539999999</v>
      </c>
      <c r="R122" s="10">
        <f t="shared" si="16"/>
        <v>189942531.52000001</v>
      </c>
      <c r="S122" s="9">
        <f t="shared" si="17"/>
        <v>0.14165003975646184</v>
      </c>
      <c r="T122" s="10">
        <f t="shared" si="18"/>
        <v>83.092405349185512</v>
      </c>
      <c r="U122" s="47">
        <f t="shared" si="19"/>
        <v>0</v>
      </c>
      <c r="V122" s="10">
        <f t="shared" si="20"/>
        <v>33.920431684497593</v>
      </c>
      <c r="W122" s="10">
        <f t="shared" si="21"/>
        <v>4</v>
      </c>
      <c r="X122" s="16">
        <v>17441</v>
      </c>
      <c r="Y122" s="13">
        <v>1</v>
      </c>
    </row>
    <row r="123" spans="1:25" x14ac:dyDescent="0.25">
      <c r="A123" s="32" t="s">
        <v>131</v>
      </c>
      <c r="B123" s="23">
        <v>82745074</v>
      </c>
      <c r="C123" s="38">
        <v>80611938.700000003</v>
      </c>
      <c r="D123" s="37">
        <f t="shared" si="11"/>
        <v>163357012.69999999</v>
      </c>
      <c r="E123" s="37">
        <f t="shared" si="12"/>
        <v>0.18845464576529417</v>
      </c>
      <c r="F123" s="6">
        <v>6169158</v>
      </c>
      <c r="G123" s="6"/>
      <c r="H123" s="6">
        <v>11620479</v>
      </c>
      <c r="I123" s="6">
        <v>17430719</v>
      </c>
      <c r="J123" s="9"/>
      <c r="K123" s="6"/>
      <c r="L123" s="6">
        <v>33534515.300000001</v>
      </c>
      <c r="M123" s="25"/>
      <c r="N123" s="25"/>
      <c r="O123" s="54">
        <f t="shared" si="13"/>
        <v>68754871.299999997</v>
      </c>
      <c r="P123" s="55">
        <f t="shared" si="14"/>
        <v>0</v>
      </c>
      <c r="Q123" s="10">
        <f t="shared" si="15"/>
        <v>68754871.299999997</v>
      </c>
      <c r="R123" s="10">
        <f t="shared" si="16"/>
        <v>232111884</v>
      </c>
      <c r="S123" s="9">
        <f t="shared" si="17"/>
        <v>0.17309792247917521</v>
      </c>
      <c r="T123" s="10">
        <f t="shared" si="18"/>
        <v>83.092404147224514</v>
      </c>
      <c r="U123" s="47">
        <f t="shared" si="19"/>
        <v>0</v>
      </c>
      <c r="V123" s="10">
        <f t="shared" si="20"/>
        <v>42.088717321408268</v>
      </c>
      <c r="W123" s="10">
        <f t="shared" si="21"/>
        <v>4</v>
      </c>
      <c r="X123" s="16">
        <v>45681</v>
      </c>
      <c r="Y123" s="13">
        <v>1</v>
      </c>
    </row>
    <row r="124" spans="1:25" x14ac:dyDescent="0.25">
      <c r="A124" s="32" t="s">
        <v>132</v>
      </c>
      <c r="B124" s="23">
        <v>71640983</v>
      </c>
      <c r="C124" s="38">
        <v>79577395.010000005</v>
      </c>
      <c r="D124" s="37">
        <f t="shared" si="11"/>
        <v>151218378.00999999</v>
      </c>
      <c r="E124" s="37">
        <f t="shared" si="12"/>
        <v>0.17445107124609471</v>
      </c>
      <c r="F124" s="6">
        <v>5341279</v>
      </c>
      <c r="G124" s="6"/>
      <c r="H124" s="6">
        <v>10061053</v>
      </c>
      <c r="I124" s="6">
        <v>15091579</v>
      </c>
      <c r="J124" s="9"/>
      <c r="K124" s="6"/>
      <c r="L124" s="6">
        <v>29034304.059999999</v>
      </c>
      <c r="M124" s="25"/>
      <c r="N124" s="25"/>
      <c r="O124" s="54">
        <f t="shared" si="13"/>
        <v>59528215.060000002</v>
      </c>
      <c r="P124" s="55">
        <f t="shared" si="14"/>
        <v>0</v>
      </c>
      <c r="Q124" s="10">
        <f t="shared" si="15"/>
        <v>59528215.060000002</v>
      </c>
      <c r="R124" s="10">
        <f t="shared" si="16"/>
        <v>210746593.06999999</v>
      </c>
      <c r="S124" s="9">
        <f t="shared" si="17"/>
        <v>0.15716471212642066</v>
      </c>
      <c r="T124" s="10">
        <f t="shared" si="18"/>
        <v>83.092404050346431</v>
      </c>
      <c r="U124" s="47">
        <f t="shared" si="19"/>
        <v>0</v>
      </c>
      <c r="V124" s="10">
        <f t="shared" si="20"/>
        <v>39.365727792731278</v>
      </c>
      <c r="W124" s="10">
        <f t="shared" si="21"/>
        <v>4</v>
      </c>
      <c r="X124" s="16">
        <v>27488</v>
      </c>
      <c r="Y124" s="13">
        <v>1</v>
      </c>
    </row>
    <row r="125" spans="1:25" x14ac:dyDescent="0.25">
      <c r="A125" s="32" t="s">
        <v>133</v>
      </c>
      <c r="B125" s="23">
        <v>281155588</v>
      </c>
      <c r="C125" s="38">
        <v>98907333.25</v>
      </c>
      <c r="D125" s="37">
        <f t="shared" si="11"/>
        <v>380062921.25</v>
      </c>
      <c r="E125" s="37">
        <f t="shared" si="12"/>
        <v>0.43845453592021794</v>
      </c>
      <c r="F125" s="6">
        <v>20961892</v>
      </c>
      <c r="G125" s="6"/>
      <c r="H125" s="6">
        <v>39484678</v>
      </c>
      <c r="I125" s="6">
        <v>59227017</v>
      </c>
      <c r="J125" s="9"/>
      <c r="K125" s="6"/>
      <c r="L125" s="6">
        <v>113945349.20999999</v>
      </c>
      <c r="M125" s="25"/>
      <c r="N125" s="25"/>
      <c r="O125" s="54">
        <f t="shared" si="13"/>
        <v>233618936.20999998</v>
      </c>
      <c r="P125" s="55">
        <f t="shared" si="14"/>
        <v>0</v>
      </c>
      <c r="Q125" s="10">
        <f t="shared" si="15"/>
        <v>233618936.20999998</v>
      </c>
      <c r="R125" s="10">
        <f t="shared" si="16"/>
        <v>613681857.46000004</v>
      </c>
      <c r="S125" s="9">
        <f t="shared" si="17"/>
        <v>0.45765452745834995</v>
      </c>
      <c r="T125" s="10">
        <f t="shared" si="18"/>
        <v>83.092403701398226</v>
      </c>
      <c r="U125" s="47">
        <f t="shared" si="19"/>
        <v>0</v>
      </c>
      <c r="V125" s="10">
        <f t="shared" si="20"/>
        <v>61.468489333725017</v>
      </c>
      <c r="W125" s="10">
        <f t="shared" si="21"/>
        <v>4</v>
      </c>
      <c r="X125" s="16">
        <v>239961</v>
      </c>
      <c r="Y125" s="13">
        <v>1</v>
      </c>
    </row>
    <row r="126" spans="1:25" x14ac:dyDescent="0.25">
      <c r="A126" s="32" t="s">
        <v>134</v>
      </c>
      <c r="B126" s="23">
        <v>62052452</v>
      </c>
      <c r="C126" s="38">
        <v>78677566.269999996</v>
      </c>
      <c r="D126" s="37">
        <f t="shared" si="11"/>
        <v>140730018.26999998</v>
      </c>
      <c r="E126" s="37">
        <f t="shared" si="12"/>
        <v>0.16235131448150084</v>
      </c>
      <c r="F126" s="6">
        <v>4626395</v>
      </c>
      <c r="G126" s="6"/>
      <c r="H126" s="6">
        <v>8714467</v>
      </c>
      <c r="I126" s="6">
        <v>13071701</v>
      </c>
      <c r="J126" s="9"/>
      <c r="K126" s="6"/>
      <c r="L126" s="6">
        <v>25148311.550000001</v>
      </c>
      <c r="M126" s="25"/>
      <c r="N126" s="25"/>
      <c r="O126" s="54">
        <f t="shared" si="13"/>
        <v>51560874.549999997</v>
      </c>
      <c r="P126" s="55">
        <f t="shared" si="14"/>
        <v>0</v>
      </c>
      <c r="Q126" s="10">
        <f t="shared" si="15"/>
        <v>51560874.549999997</v>
      </c>
      <c r="R126" s="10">
        <f t="shared" si="16"/>
        <v>192290892.81999999</v>
      </c>
      <c r="S126" s="9">
        <f t="shared" si="17"/>
        <v>0.14340133510272032</v>
      </c>
      <c r="T126" s="10">
        <f t="shared" si="18"/>
        <v>83.092404712709822</v>
      </c>
      <c r="U126" s="47">
        <f t="shared" si="19"/>
        <v>0</v>
      </c>
      <c r="V126" s="10">
        <f t="shared" si="20"/>
        <v>36.638149546088314</v>
      </c>
      <c r="W126" s="10">
        <f t="shared" si="21"/>
        <v>4</v>
      </c>
      <c r="X126" s="16">
        <v>21927</v>
      </c>
      <c r="Y126" s="13">
        <v>0</v>
      </c>
    </row>
    <row r="127" spans="1:25" x14ac:dyDescent="0.25">
      <c r="A127" s="32" t="s">
        <v>135</v>
      </c>
      <c r="B127" s="23">
        <v>45667009</v>
      </c>
      <c r="C127" s="38">
        <v>76667422.780000001</v>
      </c>
      <c r="D127" s="37">
        <f t="shared" si="11"/>
        <v>122334431.78</v>
      </c>
      <c r="E127" s="37">
        <f t="shared" si="12"/>
        <v>0.1411294907084111</v>
      </c>
      <c r="F127" s="6">
        <v>3404759</v>
      </c>
      <c r="G127" s="6"/>
      <c r="H127" s="6">
        <v>6413343</v>
      </c>
      <c r="I127" s="6">
        <v>9620014</v>
      </c>
      <c r="J127" s="9"/>
      <c r="K127" s="6"/>
      <c r="L127" s="6">
        <v>18507699.93</v>
      </c>
      <c r="M127" s="25"/>
      <c r="N127" s="25"/>
      <c r="O127" s="54">
        <f t="shared" si="13"/>
        <v>37945815.93</v>
      </c>
      <c r="P127" s="55">
        <f t="shared" si="14"/>
        <v>0</v>
      </c>
      <c r="Q127" s="10">
        <f t="shared" si="15"/>
        <v>37945815.93</v>
      </c>
      <c r="R127" s="10">
        <f t="shared" si="16"/>
        <v>160280247.71000001</v>
      </c>
      <c r="S127" s="9">
        <f t="shared" si="17"/>
        <v>0.11952932962729552</v>
      </c>
      <c r="T127" s="10">
        <f t="shared" si="18"/>
        <v>83.092404694163349</v>
      </c>
      <c r="U127" s="47">
        <f t="shared" si="19"/>
        <v>0</v>
      </c>
      <c r="V127" s="10">
        <f t="shared" si="20"/>
        <v>31.018099628925256</v>
      </c>
      <c r="W127" s="10">
        <f t="shared" si="21"/>
        <v>4</v>
      </c>
      <c r="X127" s="16">
        <v>8306</v>
      </c>
      <c r="Y127" s="13">
        <v>1</v>
      </c>
    </row>
    <row r="128" spans="1:25" x14ac:dyDescent="0.25">
      <c r="A128" s="32" t="s">
        <v>136</v>
      </c>
      <c r="B128" s="23">
        <v>56005435</v>
      </c>
      <c r="C128" s="38">
        <v>78722416.730000004</v>
      </c>
      <c r="D128" s="37">
        <f t="shared" si="11"/>
        <v>134727851.73000002</v>
      </c>
      <c r="E128" s="37">
        <f t="shared" si="12"/>
        <v>0.15542699485527645</v>
      </c>
      <c r="F128" s="6">
        <v>4175552</v>
      </c>
      <c r="G128" s="6"/>
      <c r="H128" s="6">
        <v>7865241</v>
      </c>
      <c r="I128" s="6">
        <v>11797862</v>
      </c>
      <c r="J128" s="9"/>
      <c r="K128" s="6"/>
      <c r="L128" s="6">
        <v>22697606.23</v>
      </c>
      <c r="M128" s="25"/>
      <c r="N128" s="25"/>
      <c r="O128" s="54">
        <f t="shared" si="13"/>
        <v>46536261.230000004</v>
      </c>
      <c r="P128" s="55">
        <f t="shared" si="14"/>
        <v>0</v>
      </c>
      <c r="Q128" s="10">
        <f t="shared" si="15"/>
        <v>46536261.230000004</v>
      </c>
      <c r="R128" s="10">
        <f t="shared" si="16"/>
        <v>181264112.96000004</v>
      </c>
      <c r="S128" s="9">
        <f t="shared" si="17"/>
        <v>0.13517809098222022</v>
      </c>
      <c r="T128" s="10">
        <f t="shared" si="18"/>
        <v>83.092402067763601</v>
      </c>
      <c r="U128" s="47">
        <f t="shared" si="19"/>
        <v>0</v>
      </c>
      <c r="V128" s="10">
        <f t="shared" si="20"/>
        <v>34.540936140851208</v>
      </c>
      <c r="W128" s="10">
        <f t="shared" si="21"/>
        <v>4</v>
      </c>
      <c r="X128" s="16">
        <v>15316</v>
      </c>
      <c r="Y128" s="13">
        <v>1</v>
      </c>
    </row>
    <row r="129" spans="1:25" x14ac:dyDescent="0.25">
      <c r="A129" s="32" t="s">
        <v>137</v>
      </c>
      <c r="B129" s="23">
        <v>53005293</v>
      </c>
      <c r="C129" s="38">
        <v>78911646.200000003</v>
      </c>
      <c r="D129" s="37">
        <f t="shared" si="11"/>
        <v>131916939.2</v>
      </c>
      <c r="E129" s="37">
        <f t="shared" si="12"/>
        <v>0.1521842229879235</v>
      </c>
      <c r="F129" s="6">
        <v>3951873</v>
      </c>
      <c r="G129" s="6"/>
      <c r="H129" s="6">
        <v>7443910</v>
      </c>
      <c r="I129" s="6">
        <v>11165865</v>
      </c>
      <c r="J129" s="9"/>
      <c r="K129" s="6"/>
      <c r="L129" s="6">
        <v>21481723.640000001</v>
      </c>
      <c r="M129" s="25"/>
      <c r="N129" s="25"/>
      <c r="O129" s="54">
        <f t="shared" si="13"/>
        <v>44043371.640000001</v>
      </c>
      <c r="P129" s="55">
        <f t="shared" si="14"/>
        <v>0</v>
      </c>
      <c r="Q129" s="10">
        <f t="shared" si="15"/>
        <v>44043371.640000001</v>
      </c>
      <c r="R129" s="10">
        <f t="shared" si="16"/>
        <v>175960310.84</v>
      </c>
      <c r="S129" s="9">
        <f t="shared" si="17"/>
        <v>0.13122276946920089</v>
      </c>
      <c r="T129" s="10">
        <f t="shared" si="18"/>
        <v>83.092402941721303</v>
      </c>
      <c r="U129" s="47">
        <f t="shared" si="19"/>
        <v>0</v>
      </c>
      <c r="V129" s="10">
        <f t="shared" si="20"/>
        <v>33.387199481050423</v>
      </c>
      <c r="W129" s="10">
        <f t="shared" si="21"/>
        <v>4</v>
      </c>
      <c r="X129" s="16">
        <v>11685</v>
      </c>
      <c r="Y129" s="13">
        <v>1</v>
      </c>
    </row>
    <row r="130" spans="1:25" x14ac:dyDescent="0.25">
      <c r="A130" s="32" t="s">
        <v>138</v>
      </c>
      <c r="B130" s="23">
        <v>50157222</v>
      </c>
      <c r="C130" s="38">
        <v>76879693.75</v>
      </c>
      <c r="D130" s="37">
        <f t="shared" si="11"/>
        <v>127036915.75</v>
      </c>
      <c r="E130" s="37">
        <f t="shared" si="12"/>
        <v>0.14655444881786683</v>
      </c>
      <c r="F130" s="6">
        <v>3739532</v>
      </c>
      <c r="G130" s="6"/>
      <c r="H130" s="6">
        <v>7043935</v>
      </c>
      <c r="I130" s="6">
        <v>10565903</v>
      </c>
      <c r="J130" s="9"/>
      <c r="K130" s="6"/>
      <c r="L130" s="6">
        <v>20327471.449999999</v>
      </c>
      <c r="M130" s="25"/>
      <c r="N130" s="25"/>
      <c r="O130" s="54">
        <f t="shared" si="13"/>
        <v>41676841.450000003</v>
      </c>
      <c r="P130" s="55">
        <f t="shared" si="14"/>
        <v>0</v>
      </c>
      <c r="Q130" s="10">
        <f t="shared" si="15"/>
        <v>41676841.450000003</v>
      </c>
      <c r="R130" s="10">
        <f t="shared" si="16"/>
        <v>168713757.19999999</v>
      </c>
      <c r="S130" s="9">
        <f t="shared" si="17"/>
        <v>0.12581863695085937</v>
      </c>
      <c r="T130" s="10">
        <f t="shared" si="18"/>
        <v>83.092403821726819</v>
      </c>
      <c r="U130" s="47">
        <f t="shared" si="19"/>
        <v>0</v>
      </c>
      <c r="V130" s="10">
        <f t="shared" si="20"/>
        <v>32.806874445863585</v>
      </c>
      <c r="W130" s="10">
        <f t="shared" si="21"/>
        <v>4</v>
      </c>
      <c r="X130" s="16">
        <v>12219</v>
      </c>
      <c r="Y130" s="13">
        <v>1</v>
      </c>
    </row>
    <row r="131" spans="1:25" x14ac:dyDescent="0.25">
      <c r="A131" s="32" t="s">
        <v>139</v>
      </c>
      <c r="B131" s="23">
        <v>80193005</v>
      </c>
      <c r="C131" s="38">
        <v>84677836.290000007</v>
      </c>
      <c r="D131" s="37">
        <f t="shared" si="11"/>
        <v>164870841.29000002</v>
      </c>
      <c r="E131" s="37">
        <f t="shared" si="12"/>
        <v>0.19020105399082748</v>
      </c>
      <c r="F131" s="6">
        <v>5978886</v>
      </c>
      <c r="G131" s="6"/>
      <c r="H131" s="6">
        <v>11262074</v>
      </c>
      <c r="I131" s="6">
        <v>16893111</v>
      </c>
      <c r="J131" s="9"/>
      <c r="K131" s="6"/>
      <c r="L131" s="6">
        <v>32500225.32</v>
      </c>
      <c r="M131" s="25"/>
      <c r="N131" s="25"/>
      <c r="O131" s="54">
        <f t="shared" si="13"/>
        <v>66634296.32</v>
      </c>
      <c r="P131" s="55">
        <f t="shared" si="14"/>
        <v>0</v>
      </c>
      <c r="Q131" s="10">
        <f t="shared" si="15"/>
        <v>66634296.32</v>
      </c>
      <c r="R131" s="10">
        <f t="shared" si="16"/>
        <v>231505137.61000001</v>
      </c>
      <c r="S131" s="9">
        <f t="shared" si="17"/>
        <v>0.17264544009106647</v>
      </c>
      <c r="T131" s="10">
        <f t="shared" si="18"/>
        <v>83.092404780192481</v>
      </c>
      <c r="U131" s="47">
        <f t="shared" si="19"/>
        <v>0</v>
      </c>
      <c r="V131" s="10">
        <f t="shared" si="20"/>
        <v>40.41605889715418</v>
      </c>
      <c r="W131" s="10">
        <f t="shared" si="21"/>
        <v>4</v>
      </c>
      <c r="X131" s="16">
        <v>41826</v>
      </c>
      <c r="Y131" s="13">
        <v>1</v>
      </c>
    </row>
    <row r="132" spans="1:25" x14ac:dyDescent="0.25">
      <c r="A132" s="32" t="s">
        <v>140</v>
      </c>
      <c r="B132" s="23">
        <v>76619286</v>
      </c>
      <c r="C132" s="38">
        <v>81273834.319999993</v>
      </c>
      <c r="D132" s="37">
        <f t="shared" si="11"/>
        <v>157893120.31999999</v>
      </c>
      <c r="E132" s="37">
        <f t="shared" si="12"/>
        <v>0.1821512989670542</v>
      </c>
      <c r="F132" s="6">
        <v>5712443</v>
      </c>
      <c r="G132" s="6"/>
      <c r="H132" s="6">
        <v>10760191</v>
      </c>
      <c r="I132" s="6">
        <v>16140287</v>
      </c>
      <c r="J132" s="9"/>
      <c r="K132" s="6"/>
      <c r="L132" s="6">
        <v>31051886</v>
      </c>
      <c r="M132" s="25"/>
      <c r="N132" s="25"/>
      <c r="O132" s="54">
        <f t="shared" si="13"/>
        <v>63664807</v>
      </c>
      <c r="P132" s="55">
        <f t="shared" si="14"/>
        <v>0</v>
      </c>
      <c r="Q132" s="10">
        <f t="shared" si="15"/>
        <v>63664807</v>
      </c>
      <c r="R132" s="10">
        <f t="shared" si="16"/>
        <v>221557927.31999999</v>
      </c>
      <c r="S132" s="9">
        <f t="shared" si="17"/>
        <v>0.16522728723310046</v>
      </c>
      <c r="T132" s="10">
        <f t="shared" si="18"/>
        <v>83.092404437180477</v>
      </c>
      <c r="U132" s="47">
        <f t="shared" si="19"/>
        <v>0</v>
      </c>
      <c r="V132" s="10">
        <f t="shared" si="20"/>
        <v>40.321457243337356</v>
      </c>
      <c r="W132" s="10">
        <f t="shared" si="21"/>
        <v>4</v>
      </c>
      <c r="X132" s="16">
        <v>37868</v>
      </c>
      <c r="Y132" s="13">
        <v>1</v>
      </c>
    </row>
    <row r="133" spans="1:25" x14ac:dyDescent="0.25">
      <c r="A133" s="32" t="s">
        <v>141</v>
      </c>
      <c r="B133" s="23">
        <v>46416041</v>
      </c>
      <c r="C133" s="38">
        <v>76351908.329999998</v>
      </c>
      <c r="D133" s="37">
        <f t="shared" si="11"/>
        <v>122767949.33</v>
      </c>
      <c r="E133" s="37">
        <f t="shared" si="12"/>
        <v>0.14162961246607528</v>
      </c>
      <c r="F133" s="6">
        <v>3460604</v>
      </c>
      <c r="G133" s="6"/>
      <c r="H133" s="6">
        <v>6518535</v>
      </c>
      <c r="I133" s="6">
        <v>9777802</v>
      </c>
      <c r="J133" s="9"/>
      <c r="K133" s="6"/>
      <c r="L133" s="6">
        <v>18811264.210000001</v>
      </c>
      <c r="M133" s="25"/>
      <c r="N133" s="25"/>
      <c r="O133" s="54">
        <f t="shared" si="13"/>
        <v>38568205.210000001</v>
      </c>
      <c r="P133" s="55">
        <f t="shared" si="14"/>
        <v>0</v>
      </c>
      <c r="Q133" s="10">
        <f t="shared" si="15"/>
        <v>38568205.210000001</v>
      </c>
      <c r="R133" s="10">
        <f t="shared" si="16"/>
        <v>161336154.53999999</v>
      </c>
      <c r="S133" s="9">
        <f t="shared" si="17"/>
        <v>0.12031677435203254</v>
      </c>
      <c r="T133" s="10">
        <f t="shared" si="18"/>
        <v>83.09240594216125</v>
      </c>
      <c r="U133" s="47">
        <f t="shared" si="19"/>
        <v>0</v>
      </c>
      <c r="V133" s="10">
        <f t="shared" si="20"/>
        <v>31.415532653664147</v>
      </c>
      <c r="W133" s="10">
        <f t="shared" si="21"/>
        <v>4</v>
      </c>
      <c r="X133" s="16">
        <v>6379</v>
      </c>
      <c r="Y133" s="13">
        <v>1</v>
      </c>
    </row>
    <row r="134" spans="1:25" x14ac:dyDescent="0.25">
      <c r="A134" s="32" t="s">
        <v>142</v>
      </c>
      <c r="B134" s="23">
        <v>42942747</v>
      </c>
      <c r="C134" s="38">
        <v>78857900.400000006</v>
      </c>
      <c r="D134" s="37">
        <f t="shared" ref="D134:D197" si="22">B134+C134</f>
        <v>121800647.40000001</v>
      </c>
      <c r="E134" s="37">
        <f t="shared" ref="E134:E197" si="23">(D134/$D$5)*100</f>
        <v>0.14051369745542916</v>
      </c>
      <c r="F134" s="6">
        <v>3201648</v>
      </c>
      <c r="G134" s="6"/>
      <c r="H134" s="6">
        <v>6030755</v>
      </c>
      <c r="I134" s="6">
        <v>9046133</v>
      </c>
      <c r="J134" s="9"/>
      <c r="K134" s="6"/>
      <c r="L134" s="6">
        <v>17403624.620000001</v>
      </c>
      <c r="M134" s="25"/>
      <c r="N134" s="25"/>
      <c r="O134" s="54">
        <f t="shared" ref="O134:O197" si="24">F134+H134+I134+L134</f>
        <v>35682160.620000005</v>
      </c>
      <c r="P134" s="55">
        <f t="shared" ref="P134:P197" si="25">G134+J134+K134+M134+N134</f>
        <v>0</v>
      </c>
      <c r="Q134" s="10">
        <f t="shared" ref="Q134:Q197" si="26">O134+P134</f>
        <v>35682160.620000005</v>
      </c>
      <c r="R134" s="10">
        <f t="shared" ref="R134:R197" si="27">D134+Q134</f>
        <v>157482808.02000001</v>
      </c>
      <c r="S134" s="9">
        <f t="shared" ref="S134:S197" si="28">(R134/$R$5)*100</f>
        <v>0.11744313313336767</v>
      </c>
      <c r="T134" s="10">
        <f t="shared" ref="T134:T197" si="29">(O134/B134)*100</f>
        <v>83.092403520436193</v>
      </c>
      <c r="U134" s="47">
        <f t="shared" ref="U134:U197" si="30">(P134/B134)*100</f>
        <v>0</v>
      </c>
      <c r="V134" s="10">
        <f t="shared" ref="V134:V197" si="31">(Q134/D134)*100</f>
        <v>29.295542660637778</v>
      </c>
      <c r="W134" s="10">
        <f t="shared" ref="W134:W197" si="32">COUNT(F134:N134)</f>
        <v>4</v>
      </c>
      <c r="X134" s="16">
        <v>6010</v>
      </c>
      <c r="Y134" s="13">
        <v>1</v>
      </c>
    </row>
    <row r="135" spans="1:25" x14ac:dyDescent="0.25">
      <c r="A135" s="32" t="s">
        <v>143</v>
      </c>
      <c r="B135" s="23">
        <v>48687650</v>
      </c>
      <c r="C135" s="38">
        <v>75416344.659999996</v>
      </c>
      <c r="D135" s="37">
        <f t="shared" si="22"/>
        <v>124103994.66</v>
      </c>
      <c r="E135" s="37">
        <f t="shared" si="23"/>
        <v>0.1431709233974518</v>
      </c>
      <c r="F135" s="6">
        <v>3629966</v>
      </c>
      <c r="G135" s="6"/>
      <c r="H135" s="6">
        <v>6837553</v>
      </c>
      <c r="I135" s="6">
        <v>10256329</v>
      </c>
      <c r="J135" s="9"/>
      <c r="K135" s="6"/>
      <c r="L135" s="6">
        <v>19731890.530000001</v>
      </c>
      <c r="M135" s="25"/>
      <c r="N135" s="25"/>
      <c r="O135" s="54">
        <f t="shared" si="24"/>
        <v>40455738.530000001</v>
      </c>
      <c r="P135" s="55">
        <f t="shared" si="25"/>
        <v>0</v>
      </c>
      <c r="Q135" s="10">
        <f t="shared" si="26"/>
        <v>40455738.530000001</v>
      </c>
      <c r="R135" s="10">
        <f t="shared" si="27"/>
        <v>164559733.19</v>
      </c>
      <c r="S135" s="9">
        <f t="shared" si="28"/>
        <v>0.12272076486577643</v>
      </c>
      <c r="T135" s="10">
        <f t="shared" si="29"/>
        <v>83.092403371286153</v>
      </c>
      <c r="U135" s="47">
        <f t="shared" si="30"/>
        <v>0</v>
      </c>
      <c r="V135" s="10">
        <f t="shared" si="31"/>
        <v>32.598256519328061</v>
      </c>
      <c r="W135" s="10">
        <f t="shared" si="32"/>
        <v>4</v>
      </c>
      <c r="X135" s="16">
        <v>9044</v>
      </c>
      <c r="Y135" s="13">
        <v>1</v>
      </c>
    </row>
    <row r="136" spans="1:25" x14ac:dyDescent="0.25">
      <c r="A136" s="32" t="s">
        <v>144</v>
      </c>
      <c r="B136" s="23">
        <v>87462276</v>
      </c>
      <c r="C136" s="38">
        <v>83737657.989999995</v>
      </c>
      <c r="D136" s="37">
        <f t="shared" si="22"/>
        <v>171199933.99000001</v>
      </c>
      <c r="E136" s="37">
        <f t="shared" si="23"/>
        <v>0.1975025276348433</v>
      </c>
      <c r="F136" s="6">
        <v>6520855</v>
      </c>
      <c r="G136" s="6"/>
      <c r="H136" s="6">
        <v>12282949</v>
      </c>
      <c r="I136" s="6">
        <v>18424424</v>
      </c>
      <c r="J136" s="9"/>
      <c r="K136" s="6"/>
      <c r="L136" s="6">
        <v>35446279.659999996</v>
      </c>
      <c r="M136" s="25"/>
      <c r="N136" s="25"/>
      <c r="O136" s="54">
        <f t="shared" si="24"/>
        <v>72674507.659999996</v>
      </c>
      <c r="P136" s="55">
        <f t="shared" si="25"/>
        <v>0</v>
      </c>
      <c r="Q136" s="10">
        <f t="shared" si="26"/>
        <v>72674507.659999996</v>
      </c>
      <c r="R136" s="10">
        <f t="shared" si="27"/>
        <v>243874441.65000001</v>
      </c>
      <c r="S136" s="9">
        <f t="shared" si="28"/>
        <v>0.18186987442393876</v>
      </c>
      <c r="T136" s="10">
        <f t="shared" si="29"/>
        <v>83.092403929666773</v>
      </c>
      <c r="U136" s="47">
        <f t="shared" si="30"/>
        <v>0</v>
      </c>
      <c r="V136" s="10">
        <f t="shared" si="31"/>
        <v>42.450079253094216</v>
      </c>
      <c r="W136" s="10">
        <f t="shared" si="32"/>
        <v>4</v>
      </c>
      <c r="X136" s="16">
        <v>28971</v>
      </c>
      <c r="Y136" s="13">
        <v>1</v>
      </c>
    </row>
    <row r="137" spans="1:25" x14ac:dyDescent="0.25">
      <c r="A137" s="32" t="s">
        <v>145</v>
      </c>
      <c r="B137" s="23">
        <v>75535129</v>
      </c>
      <c r="C137" s="38">
        <v>82753326.790000007</v>
      </c>
      <c r="D137" s="37">
        <f t="shared" si="22"/>
        <v>158288455.79000002</v>
      </c>
      <c r="E137" s="37">
        <f t="shared" si="23"/>
        <v>0.1826073724757816</v>
      </c>
      <c r="F137" s="6">
        <v>5631612</v>
      </c>
      <c r="G137" s="6"/>
      <c r="H137" s="6">
        <v>10607935</v>
      </c>
      <c r="I137" s="6">
        <v>15911903</v>
      </c>
      <c r="J137" s="9"/>
      <c r="K137" s="6"/>
      <c r="L137" s="6">
        <v>30612504.5</v>
      </c>
      <c r="M137" s="25"/>
      <c r="N137" s="25"/>
      <c r="O137" s="54">
        <f t="shared" si="24"/>
        <v>62763954.5</v>
      </c>
      <c r="P137" s="55">
        <f t="shared" si="25"/>
        <v>0</v>
      </c>
      <c r="Q137" s="10">
        <f t="shared" si="26"/>
        <v>62763954.5</v>
      </c>
      <c r="R137" s="10">
        <f t="shared" si="27"/>
        <v>221052410.29000002</v>
      </c>
      <c r="S137" s="9">
        <f t="shared" si="28"/>
        <v>0.16485029685172542</v>
      </c>
      <c r="T137" s="10">
        <f t="shared" si="29"/>
        <v>83.092403933009763</v>
      </c>
      <c r="U137" s="47">
        <f t="shared" si="30"/>
        <v>0</v>
      </c>
      <c r="V137" s="10">
        <f t="shared" si="31"/>
        <v>39.65163105973339</v>
      </c>
      <c r="W137" s="10">
        <f t="shared" si="32"/>
        <v>4</v>
      </c>
      <c r="X137" s="16">
        <v>16312</v>
      </c>
      <c r="Y137" s="13">
        <v>0</v>
      </c>
    </row>
    <row r="138" spans="1:25" x14ac:dyDescent="0.25">
      <c r="A138" s="32" t="s">
        <v>146</v>
      </c>
      <c r="B138" s="23">
        <v>79587279</v>
      </c>
      <c r="C138" s="38">
        <v>84812439.5</v>
      </c>
      <c r="D138" s="37">
        <f t="shared" si="22"/>
        <v>164399718.5</v>
      </c>
      <c r="E138" s="37">
        <f t="shared" si="23"/>
        <v>0.18965754944802307</v>
      </c>
      <c r="F138" s="6">
        <v>5933725</v>
      </c>
      <c r="G138" s="6"/>
      <c r="H138" s="6">
        <v>11177007</v>
      </c>
      <c r="I138" s="6">
        <v>16765511</v>
      </c>
      <c r="J138" s="9"/>
      <c r="K138" s="6"/>
      <c r="L138" s="6">
        <v>32254739.5</v>
      </c>
      <c r="M138" s="25"/>
      <c r="N138" s="25"/>
      <c r="O138" s="54">
        <f t="shared" si="24"/>
        <v>66130982.5</v>
      </c>
      <c r="P138" s="55">
        <f t="shared" si="25"/>
        <v>0</v>
      </c>
      <c r="Q138" s="10">
        <f t="shared" si="26"/>
        <v>66130982.5</v>
      </c>
      <c r="R138" s="10">
        <f t="shared" si="27"/>
        <v>230530701</v>
      </c>
      <c r="S138" s="9">
        <f t="shared" si="28"/>
        <v>0.1719187519531224</v>
      </c>
      <c r="T138" s="10">
        <f t="shared" si="29"/>
        <v>83.09240287006169</v>
      </c>
      <c r="U138" s="47">
        <f t="shared" si="30"/>
        <v>0</v>
      </c>
      <c r="V138" s="10">
        <f t="shared" si="31"/>
        <v>40.225727332982018</v>
      </c>
      <c r="W138" s="10">
        <f t="shared" si="32"/>
        <v>4</v>
      </c>
      <c r="X138" s="16">
        <v>19388</v>
      </c>
      <c r="Y138" s="13">
        <v>1</v>
      </c>
    </row>
    <row r="139" spans="1:25" x14ac:dyDescent="0.25">
      <c r="A139" s="32" t="s">
        <v>147</v>
      </c>
      <c r="B139" s="23">
        <v>224304007</v>
      </c>
      <c r="C139" s="38">
        <v>99131312.859999999</v>
      </c>
      <c r="D139" s="37">
        <f t="shared" si="22"/>
        <v>323435319.86000001</v>
      </c>
      <c r="E139" s="37">
        <f t="shared" si="23"/>
        <v>0.37312685647685645</v>
      </c>
      <c r="F139" s="6">
        <v>16723254</v>
      </c>
      <c r="G139" s="6"/>
      <c r="H139" s="6">
        <v>31500607</v>
      </c>
      <c r="I139" s="6">
        <v>47250910</v>
      </c>
      <c r="J139" s="9"/>
      <c r="K139" s="6"/>
      <c r="L139" s="6">
        <v>90904821.230000004</v>
      </c>
      <c r="M139" s="25"/>
      <c r="N139" s="25"/>
      <c r="O139" s="54">
        <f t="shared" si="24"/>
        <v>186379592.23000002</v>
      </c>
      <c r="P139" s="55">
        <f t="shared" si="25"/>
        <v>0</v>
      </c>
      <c r="Q139" s="10">
        <f t="shared" si="26"/>
        <v>186379592.23000002</v>
      </c>
      <c r="R139" s="10">
        <f t="shared" si="27"/>
        <v>509814912.09000003</v>
      </c>
      <c r="S139" s="9">
        <f t="shared" si="28"/>
        <v>0.38019553592388378</v>
      </c>
      <c r="T139" s="10">
        <f t="shared" si="29"/>
        <v>83.092404243139541</v>
      </c>
      <c r="U139" s="47">
        <f t="shared" si="30"/>
        <v>0</v>
      </c>
      <c r="V139" s="10">
        <f t="shared" si="31"/>
        <v>57.624996648688523</v>
      </c>
      <c r="W139" s="10">
        <f t="shared" si="32"/>
        <v>4</v>
      </c>
      <c r="X139" s="16">
        <v>147144</v>
      </c>
      <c r="Y139" s="13">
        <v>0</v>
      </c>
    </row>
    <row r="140" spans="1:25" x14ac:dyDescent="0.25">
      <c r="A140" s="32" t="s">
        <v>148</v>
      </c>
      <c r="B140" s="23">
        <v>107383292</v>
      </c>
      <c r="C140" s="38">
        <v>89028129.659999996</v>
      </c>
      <c r="D140" s="37">
        <f t="shared" si="22"/>
        <v>196411421.66</v>
      </c>
      <c r="E140" s="37">
        <f t="shared" si="23"/>
        <v>0.22658742518247044</v>
      </c>
      <c r="F140" s="6">
        <v>8006090</v>
      </c>
      <c r="G140" s="6"/>
      <c r="H140" s="6">
        <v>15080599</v>
      </c>
      <c r="I140" s="6">
        <v>22620899</v>
      </c>
      <c r="J140" s="9"/>
      <c r="K140" s="6"/>
      <c r="L140" s="6">
        <v>43519770.670000002</v>
      </c>
      <c r="M140" s="25"/>
      <c r="N140" s="25"/>
      <c r="O140" s="54">
        <f t="shared" si="24"/>
        <v>89227358.670000002</v>
      </c>
      <c r="P140" s="55">
        <f t="shared" si="25"/>
        <v>0</v>
      </c>
      <c r="Q140" s="10">
        <f t="shared" si="26"/>
        <v>89227358.670000002</v>
      </c>
      <c r="R140" s="10">
        <f t="shared" si="27"/>
        <v>285638780.32999998</v>
      </c>
      <c r="S140" s="9">
        <f t="shared" si="28"/>
        <v>0.21301571725904603</v>
      </c>
      <c r="T140" s="10">
        <f t="shared" si="29"/>
        <v>83.092403862977122</v>
      </c>
      <c r="U140" s="47">
        <f t="shared" si="30"/>
        <v>0</v>
      </c>
      <c r="V140" s="10">
        <f t="shared" si="31"/>
        <v>45.428803435096526</v>
      </c>
      <c r="W140" s="10">
        <f t="shared" si="32"/>
        <v>4</v>
      </c>
      <c r="X140" s="16">
        <v>39144</v>
      </c>
      <c r="Y140" s="13">
        <v>1</v>
      </c>
    </row>
    <row r="141" spans="1:25" x14ac:dyDescent="0.25">
      <c r="A141" s="32" t="s">
        <v>149</v>
      </c>
      <c r="B141" s="23">
        <v>92789461</v>
      </c>
      <c r="C141" s="38">
        <v>84264819.280000001</v>
      </c>
      <c r="D141" s="37">
        <f t="shared" si="22"/>
        <v>177054280.28</v>
      </c>
      <c r="E141" s="37">
        <f t="shared" si="23"/>
        <v>0.20425631639502004</v>
      </c>
      <c r="F141" s="6">
        <v>6918030</v>
      </c>
      <c r="G141" s="6"/>
      <c r="H141" s="6">
        <v>13031084</v>
      </c>
      <c r="I141" s="6">
        <v>19546626</v>
      </c>
      <c r="J141" s="9"/>
      <c r="K141" s="6"/>
      <c r="L141" s="6">
        <v>37605254.979999997</v>
      </c>
      <c r="M141" s="25"/>
      <c r="N141" s="25"/>
      <c r="O141" s="54">
        <f t="shared" si="24"/>
        <v>77100994.979999989</v>
      </c>
      <c r="P141" s="55">
        <f t="shared" si="25"/>
        <v>0</v>
      </c>
      <c r="Q141" s="10">
        <f t="shared" si="26"/>
        <v>77100994.979999989</v>
      </c>
      <c r="R141" s="10">
        <f t="shared" si="27"/>
        <v>254155275.25999999</v>
      </c>
      <c r="S141" s="9">
        <f t="shared" si="28"/>
        <v>0.18953682756988399</v>
      </c>
      <c r="T141" s="10">
        <f t="shared" si="29"/>
        <v>83.092405267878419</v>
      </c>
      <c r="U141" s="47">
        <f t="shared" si="30"/>
        <v>0</v>
      </c>
      <c r="V141" s="10">
        <f t="shared" si="31"/>
        <v>43.546529831456041</v>
      </c>
      <c r="W141" s="10">
        <f t="shared" si="32"/>
        <v>4</v>
      </c>
      <c r="X141" s="16">
        <v>31591</v>
      </c>
      <c r="Y141" s="13">
        <v>0</v>
      </c>
    </row>
    <row r="142" spans="1:25" x14ac:dyDescent="0.25">
      <c r="A142" s="32" t="s">
        <v>150</v>
      </c>
      <c r="B142" s="23">
        <v>250074594</v>
      </c>
      <c r="C142" s="38">
        <v>103162342.95999999</v>
      </c>
      <c r="D142" s="37">
        <f t="shared" si="22"/>
        <v>353236936.95999998</v>
      </c>
      <c r="E142" s="37">
        <f t="shared" si="23"/>
        <v>0.4075070958126939</v>
      </c>
      <c r="F142" s="6">
        <v>18644611</v>
      </c>
      <c r="G142" s="6"/>
      <c r="H142" s="6">
        <v>35119753</v>
      </c>
      <c r="I142" s="6">
        <v>52679630</v>
      </c>
      <c r="J142" s="9"/>
      <c r="K142" s="6"/>
      <c r="L142" s="6">
        <v>101348997.48999999</v>
      </c>
      <c r="M142" s="25"/>
      <c r="N142" s="25"/>
      <c r="O142" s="54">
        <f t="shared" si="24"/>
        <v>207792991.49000001</v>
      </c>
      <c r="P142" s="55">
        <f t="shared" si="25"/>
        <v>0</v>
      </c>
      <c r="Q142" s="10">
        <f t="shared" si="26"/>
        <v>207792991.49000001</v>
      </c>
      <c r="R142" s="10">
        <f t="shared" si="27"/>
        <v>561029928.45000005</v>
      </c>
      <c r="S142" s="9">
        <f t="shared" si="28"/>
        <v>0.4183892413855696</v>
      </c>
      <c r="T142" s="10">
        <f t="shared" si="29"/>
        <v>83.092403816918718</v>
      </c>
      <c r="U142" s="47">
        <f t="shared" si="30"/>
        <v>0</v>
      </c>
      <c r="V142" s="10">
        <f t="shared" si="31"/>
        <v>58.82538595150659</v>
      </c>
      <c r="W142" s="10">
        <f t="shared" si="32"/>
        <v>4</v>
      </c>
      <c r="X142" s="16">
        <v>167901</v>
      </c>
      <c r="Y142" s="13">
        <v>1</v>
      </c>
    </row>
    <row r="143" spans="1:25" x14ac:dyDescent="0.25">
      <c r="A143" s="32" t="s">
        <v>151</v>
      </c>
      <c r="B143" s="23">
        <v>152274336</v>
      </c>
      <c r="C143" s="38">
        <v>93335526.349999994</v>
      </c>
      <c r="D143" s="37">
        <f t="shared" si="22"/>
        <v>245609862.34999999</v>
      </c>
      <c r="E143" s="37">
        <f t="shared" si="23"/>
        <v>0.28334455215972443</v>
      </c>
      <c r="F143" s="6">
        <v>11352996</v>
      </c>
      <c r="G143" s="6"/>
      <c r="H143" s="6">
        <v>21384968</v>
      </c>
      <c r="I143" s="6">
        <v>32077452</v>
      </c>
      <c r="J143" s="9"/>
      <c r="K143" s="6"/>
      <c r="L143" s="6">
        <v>61712991.560000002</v>
      </c>
      <c r="M143" s="25"/>
      <c r="N143" s="25"/>
      <c r="O143" s="54">
        <f t="shared" si="24"/>
        <v>126528407.56</v>
      </c>
      <c r="P143" s="55">
        <f t="shared" si="25"/>
        <v>0</v>
      </c>
      <c r="Q143" s="10">
        <f t="shared" si="26"/>
        <v>126528407.56</v>
      </c>
      <c r="R143" s="10">
        <f t="shared" si="27"/>
        <v>372138269.90999997</v>
      </c>
      <c r="S143" s="9">
        <f t="shared" si="28"/>
        <v>0.27752289234968924</v>
      </c>
      <c r="T143" s="10">
        <f t="shared" si="29"/>
        <v>83.092404724063286</v>
      </c>
      <c r="U143" s="47">
        <f t="shared" si="30"/>
        <v>0</v>
      </c>
      <c r="V143" s="10">
        <f t="shared" si="31"/>
        <v>51.516012569435823</v>
      </c>
      <c r="W143" s="10">
        <f t="shared" si="32"/>
        <v>4</v>
      </c>
      <c r="X143" s="16">
        <v>87922</v>
      </c>
      <c r="Y143" s="13">
        <v>1</v>
      </c>
    </row>
    <row r="144" spans="1:25" x14ac:dyDescent="0.25">
      <c r="A144" s="32" t="s">
        <v>152</v>
      </c>
      <c r="B144" s="23">
        <v>90063416</v>
      </c>
      <c r="C144" s="38">
        <v>82226861.510000005</v>
      </c>
      <c r="D144" s="37">
        <f t="shared" si="22"/>
        <v>172290277.50999999</v>
      </c>
      <c r="E144" s="37">
        <f t="shared" si="23"/>
        <v>0.19876038793987619</v>
      </c>
      <c r="F144" s="6">
        <v>6714786</v>
      </c>
      <c r="G144" s="6"/>
      <c r="H144" s="6">
        <v>12648246</v>
      </c>
      <c r="I144" s="6">
        <v>18972369</v>
      </c>
      <c r="J144" s="9"/>
      <c r="K144" s="6"/>
      <c r="L144" s="6">
        <v>36500456.759999998</v>
      </c>
      <c r="M144" s="25"/>
      <c r="N144" s="25"/>
      <c r="O144" s="54">
        <f t="shared" si="24"/>
        <v>74835857.75999999</v>
      </c>
      <c r="P144" s="55">
        <f t="shared" si="25"/>
        <v>0</v>
      </c>
      <c r="Q144" s="10">
        <f t="shared" si="26"/>
        <v>74835857.75999999</v>
      </c>
      <c r="R144" s="10">
        <f t="shared" si="27"/>
        <v>247126135.26999998</v>
      </c>
      <c r="S144" s="9">
        <f t="shared" si="28"/>
        <v>0.18429483173530498</v>
      </c>
      <c r="T144" s="10">
        <f t="shared" si="29"/>
        <v>83.09240431209048</v>
      </c>
      <c r="U144" s="47">
        <f t="shared" si="30"/>
        <v>0</v>
      </c>
      <c r="V144" s="10">
        <f t="shared" si="31"/>
        <v>43.435914574840936</v>
      </c>
      <c r="W144" s="10">
        <f t="shared" si="32"/>
        <v>4</v>
      </c>
      <c r="X144" s="16">
        <v>27416</v>
      </c>
      <c r="Y144" s="13">
        <v>1</v>
      </c>
    </row>
    <row r="145" spans="1:25" x14ac:dyDescent="0.25">
      <c r="A145" s="32" t="s">
        <v>153</v>
      </c>
      <c r="B145" s="23">
        <v>104634556</v>
      </c>
      <c r="C145" s="38">
        <v>88404895.650000006</v>
      </c>
      <c r="D145" s="37">
        <f t="shared" si="22"/>
        <v>193039451.65000001</v>
      </c>
      <c r="E145" s="37">
        <f t="shared" si="23"/>
        <v>0.22269739681293391</v>
      </c>
      <c r="F145" s="6">
        <v>7801155</v>
      </c>
      <c r="G145" s="6"/>
      <c r="H145" s="6">
        <v>14694575</v>
      </c>
      <c r="I145" s="6">
        <v>22041862</v>
      </c>
      <c r="J145" s="9"/>
      <c r="K145" s="6"/>
      <c r="L145" s="6">
        <v>42405776.630000003</v>
      </c>
      <c r="M145" s="25"/>
      <c r="N145" s="25"/>
      <c r="O145" s="54">
        <f t="shared" si="24"/>
        <v>86943368.629999995</v>
      </c>
      <c r="P145" s="55">
        <f t="shared" si="25"/>
        <v>0</v>
      </c>
      <c r="Q145" s="10">
        <f t="shared" si="26"/>
        <v>86943368.629999995</v>
      </c>
      <c r="R145" s="10">
        <f t="shared" si="27"/>
        <v>279982820.27999997</v>
      </c>
      <c r="S145" s="9">
        <f t="shared" si="28"/>
        <v>0.20879777323391285</v>
      </c>
      <c r="T145" s="10">
        <f t="shared" si="29"/>
        <v>83.092404606753419</v>
      </c>
      <c r="U145" s="47">
        <f t="shared" si="30"/>
        <v>0</v>
      </c>
      <c r="V145" s="10">
        <f t="shared" si="31"/>
        <v>45.039170950214405</v>
      </c>
      <c r="W145" s="10">
        <f t="shared" si="32"/>
        <v>4</v>
      </c>
      <c r="X145" s="16">
        <v>43197</v>
      </c>
      <c r="Y145" s="13">
        <v>1</v>
      </c>
    </row>
    <row r="146" spans="1:25" x14ac:dyDescent="0.25">
      <c r="A146" s="32" t="s">
        <v>154</v>
      </c>
      <c r="B146" s="23">
        <v>219751128</v>
      </c>
      <c r="C146" s="38">
        <v>96395054.760000005</v>
      </c>
      <c r="D146" s="37">
        <f t="shared" si="22"/>
        <v>316146182.75999999</v>
      </c>
      <c r="E146" s="37">
        <f t="shared" si="23"/>
        <v>0.36471784037518551</v>
      </c>
      <c r="F146" s="6">
        <v>16383809</v>
      </c>
      <c r="G146" s="6"/>
      <c r="H146" s="6">
        <v>30861213</v>
      </c>
      <c r="I146" s="6">
        <v>46291820</v>
      </c>
      <c r="J146" s="9"/>
      <c r="K146" s="6"/>
      <c r="L146" s="6">
        <v>89059652.920000002</v>
      </c>
      <c r="M146" s="25"/>
      <c r="N146" s="25"/>
      <c r="O146" s="54">
        <f t="shared" si="24"/>
        <v>182596494.92000002</v>
      </c>
      <c r="P146" s="55">
        <f t="shared" si="25"/>
        <v>0</v>
      </c>
      <c r="Q146" s="10">
        <f t="shared" si="26"/>
        <v>182596494.92000002</v>
      </c>
      <c r="R146" s="10">
        <f t="shared" si="27"/>
        <v>498742677.68000001</v>
      </c>
      <c r="S146" s="9">
        <f t="shared" si="28"/>
        <v>0.37193839397774614</v>
      </c>
      <c r="T146" s="10">
        <f t="shared" si="29"/>
        <v>83.092403930686544</v>
      </c>
      <c r="U146" s="47">
        <f t="shared" si="30"/>
        <v>0</v>
      </c>
      <c r="V146" s="10">
        <f t="shared" si="31"/>
        <v>57.756982332004547</v>
      </c>
      <c r="W146" s="10">
        <f t="shared" si="32"/>
        <v>4</v>
      </c>
      <c r="X146" s="16">
        <v>155224</v>
      </c>
      <c r="Y146" s="13">
        <v>1</v>
      </c>
    </row>
    <row r="147" spans="1:25" x14ac:dyDescent="0.25">
      <c r="A147" s="32" t="s">
        <v>155</v>
      </c>
      <c r="B147" s="23">
        <v>77654034</v>
      </c>
      <c r="C147" s="38">
        <v>85455548.609999999</v>
      </c>
      <c r="D147" s="37">
        <f t="shared" si="22"/>
        <v>163109582.61000001</v>
      </c>
      <c r="E147" s="37">
        <f t="shared" si="23"/>
        <v>0.18816920133170714</v>
      </c>
      <c r="F147" s="6">
        <v>5789590</v>
      </c>
      <c r="G147" s="6"/>
      <c r="H147" s="6">
        <v>10905508</v>
      </c>
      <c r="I147" s="6">
        <v>16358262</v>
      </c>
      <c r="J147" s="9"/>
      <c r="K147" s="6"/>
      <c r="L147" s="6">
        <v>31471243.690000001</v>
      </c>
      <c r="M147" s="25"/>
      <c r="N147" s="25"/>
      <c r="O147" s="54">
        <f t="shared" si="24"/>
        <v>64524603.689999998</v>
      </c>
      <c r="P147" s="55">
        <f t="shared" si="25"/>
        <v>0</v>
      </c>
      <c r="Q147" s="10">
        <f t="shared" si="26"/>
        <v>64524603.689999998</v>
      </c>
      <c r="R147" s="10">
        <f t="shared" si="27"/>
        <v>227634186.30000001</v>
      </c>
      <c r="S147" s="9">
        <f t="shared" si="28"/>
        <v>0.16975867006347478</v>
      </c>
      <c r="T147" s="10">
        <f t="shared" si="29"/>
        <v>83.092404046903738</v>
      </c>
      <c r="U147" s="47">
        <f t="shared" si="30"/>
        <v>0</v>
      </c>
      <c r="V147" s="10">
        <f t="shared" si="31"/>
        <v>39.559051441067254</v>
      </c>
      <c r="W147" s="10">
        <f t="shared" si="32"/>
        <v>4</v>
      </c>
      <c r="X147" s="16">
        <v>14957</v>
      </c>
      <c r="Y147" s="13">
        <v>1</v>
      </c>
    </row>
    <row r="148" spans="1:25" x14ac:dyDescent="0.25">
      <c r="A148" s="32" t="s">
        <v>156</v>
      </c>
      <c r="B148" s="23">
        <v>71073695</v>
      </c>
      <c r="C148" s="38">
        <v>81970618.340000004</v>
      </c>
      <c r="D148" s="37">
        <f t="shared" si="22"/>
        <v>153044313.34</v>
      </c>
      <c r="E148" s="37">
        <f t="shared" si="23"/>
        <v>0.17655753726257009</v>
      </c>
      <c r="F148" s="6">
        <v>5298985</v>
      </c>
      <c r="G148" s="6"/>
      <c r="H148" s="6">
        <v>9981384</v>
      </c>
      <c r="I148" s="6">
        <v>14972077</v>
      </c>
      <c r="J148" s="9"/>
      <c r="K148" s="6"/>
      <c r="L148" s="6">
        <v>28804396.539999999</v>
      </c>
      <c r="M148" s="25"/>
      <c r="N148" s="25"/>
      <c r="O148" s="54">
        <f t="shared" si="24"/>
        <v>59056842.539999999</v>
      </c>
      <c r="P148" s="55">
        <f t="shared" si="25"/>
        <v>0</v>
      </c>
      <c r="Q148" s="10">
        <f t="shared" si="26"/>
        <v>59056842.539999999</v>
      </c>
      <c r="R148" s="10">
        <f t="shared" si="27"/>
        <v>212101155.88</v>
      </c>
      <c r="S148" s="9">
        <f t="shared" si="28"/>
        <v>0.15817488017226941</v>
      </c>
      <c r="T148" s="10">
        <f t="shared" si="29"/>
        <v>83.092405059283891</v>
      </c>
      <c r="U148" s="47">
        <f t="shared" si="30"/>
        <v>0</v>
      </c>
      <c r="V148" s="10">
        <f t="shared" si="31"/>
        <v>38.588067240891576</v>
      </c>
      <c r="W148" s="10">
        <f t="shared" si="32"/>
        <v>4</v>
      </c>
      <c r="X148" s="16">
        <v>13323</v>
      </c>
      <c r="Y148" s="13">
        <v>1</v>
      </c>
    </row>
    <row r="149" spans="1:25" x14ac:dyDescent="0.25">
      <c r="A149" s="32" t="s">
        <v>157</v>
      </c>
      <c r="B149" s="23">
        <v>133817491</v>
      </c>
      <c r="C149" s="38">
        <v>90754576.459999993</v>
      </c>
      <c r="D149" s="37">
        <f t="shared" si="22"/>
        <v>224572067.45999998</v>
      </c>
      <c r="E149" s="37">
        <f t="shared" si="23"/>
        <v>0.25907457979582682</v>
      </c>
      <c r="F149" s="6">
        <v>9976924</v>
      </c>
      <c r="G149" s="6"/>
      <c r="H149" s="6">
        <v>18792942</v>
      </c>
      <c r="I149" s="6">
        <v>28189412</v>
      </c>
      <c r="J149" s="9"/>
      <c r="K149" s="6"/>
      <c r="L149" s="6">
        <v>54232892.299999997</v>
      </c>
      <c r="M149" s="25"/>
      <c r="N149" s="25"/>
      <c r="O149" s="54">
        <f t="shared" si="24"/>
        <v>111192170.3</v>
      </c>
      <c r="P149" s="55">
        <f t="shared" si="25"/>
        <v>0</v>
      </c>
      <c r="Q149" s="10">
        <f t="shared" si="26"/>
        <v>111192170.3</v>
      </c>
      <c r="R149" s="10">
        <f t="shared" si="27"/>
        <v>335764237.75999999</v>
      </c>
      <c r="S149" s="9">
        <f t="shared" si="28"/>
        <v>0.2503968818721054</v>
      </c>
      <c r="T149" s="10">
        <f t="shared" si="29"/>
        <v>83.092404041561352</v>
      </c>
      <c r="U149" s="47">
        <f t="shared" si="30"/>
        <v>0</v>
      </c>
      <c r="V149" s="10">
        <f t="shared" si="31"/>
        <v>49.512912072114744</v>
      </c>
      <c r="W149" s="10">
        <f t="shared" si="32"/>
        <v>4</v>
      </c>
      <c r="X149" s="16">
        <v>71670</v>
      </c>
      <c r="Y149" s="13">
        <v>1</v>
      </c>
    </row>
    <row r="150" spans="1:25" x14ac:dyDescent="0.25">
      <c r="A150" s="32" t="s">
        <v>158</v>
      </c>
      <c r="B150" s="23">
        <v>85482290</v>
      </c>
      <c r="C150" s="38">
        <v>85617103.719999999</v>
      </c>
      <c r="D150" s="37">
        <f t="shared" si="22"/>
        <v>171099393.72</v>
      </c>
      <c r="E150" s="37">
        <f t="shared" si="23"/>
        <v>0.19738654068910505</v>
      </c>
      <c r="F150" s="6">
        <v>6373235</v>
      </c>
      <c r="G150" s="6"/>
      <c r="H150" s="6">
        <v>12004886</v>
      </c>
      <c r="I150" s="6">
        <v>18007329</v>
      </c>
      <c r="J150" s="9"/>
      <c r="K150" s="6"/>
      <c r="L150" s="6">
        <v>34643840.560000002</v>
      </c>
      <c r="M150" s="25"/>
      <c r="N150" s="25"/>
      <c r="O150" s="54">
        <f t="shared" si="24"/>
        <v>71029290.560000002</v>
      </c>
      <c r="P150" s="55">
        <f t="shared" si="25"/>
        <v>0</v>
      </c>
      <c r="Q150" s="10">
        <f t="shared" si="26"/>
        <v>71029290.560000002</v>
      </c>
      <c r="R150" s="10">
        <f t="shared" si="27"/>
        <v>242128684.28</v>
      </c>
      <c r="S150" s="9">
        <f t="shared" si="28"/>
        <v>0.18056797221758852</v>
      </c>
      <c r="T150" s="10">
        <f t="shared" si="29"/>
        <v>83.092404941421208</v>
      </c>
      <c r="U150" s="47">
        <f t="shared" si="30"/>
        <v>0</v>
      </c>
      <c r="V150" s="10">
        <f t="shared" si="31"/>
        <v>41.513467123231138</v>
      </c>
      <c r="W150" s="10">
        <f t="shared" si="32"/>
        <v>4</v>
      </c>
      <c r="X150" s="16">
        <v>22717</v>
      </c>
      <c r="Y150" s="13">
        <v>1</v>
      </c>
    </row>
    <row r="151" spans="1:25" x14ac:dyDescent="0.25">
      <c r="A151" s="32" t="s">
        <v>159</v>
      </c>
      <c r="B151" s="23">
        <v>214514067</v>
      </c>
      <c r="C151" s="38">
        <v>86865216.200000003</v>
      </c>
      <c r="D151" s="37">
        <f t="shared" si="22"/>
        <v>301379283.19999999</v>
      </c>
      <c r="E151" s="37">
        <f t="shared" si="23"/>
        <v>0.34768220303317454</v>
      </c>
      <c r="F151" s="6">
        <v>15993354</v>
      </c>
      <c r="G151" s="6"/>
      <c r="H151" s="6">
        <v>30125736</v>
      </c>
      <c r="I151" s="6">
        <v>45188603</v>
      </c>
      <c r="J151" s="9"/>
      <c r="K151" s="6"/>
      <c r="L151" s="6">
        <v>86937202.319999993</v>
      </c>
      <c r="M151" s="25"/>
      <c r="N151" s="25"/>
      <c r="O151" s="54">
        <f t="shared" si="24"/>
        <v>178244895.31999999</v>
      </c>
      <c r="P151" s="55">
        <f t="shared" si="25"/>
        <v>0</v>
      </c>
      <c r="Q151" s="10">
        <f t="shared" si="26"/>
        <v>178244895.31999999</v>
      </c>
      <c r="R151" s="10">
        <f t="shared" si="27"/>
        <v>479624178.51999998</v>
      </c>
      <c r="S151" s="9">
        <f t="shared" si="28"/>
        <v>0.35768073328202815</v>
      </c>
      <c r="T151" s="10">
        <f t="shared" si="29"/>
        <v>83.092404061315008</v>
      </c>
      <c r="U151" s="47">
        <f t="shared" si="30"/>
        <v>0</v>
      </c>
      <c r="V151" s="10">
        <f t="shared" si="31"/>
        <v>59.143048396499729</v>
      </c>
      <c r="W151" s="10">
        <f t="shared" si="32"/>
        <v>4</v>
      </c>
      <c r="X151" s="16">
        <v>52409</v>
      </c>
      <c r="Y151" s="13">
        <v>1</v>
      </c>
    </row>
    <row r="152" spans="1:25" x14ac:dyDescent="0.25">
      <c r="A152" s="32" t="s">
        <v>160</v>
      </c>
      <c r="B152" s="23">
        <v>217338509</v>
      </c>
      <c r="C152" s="38">
        <v>88432434.379999995</v>
      </c>
      <c r="D152" s="37">
        <f t="shared" si="22"/>
        <v>305770943.38</v>
      </c>
      <c r="E152" s="37">
        <f t="shared" si="23"/>
        <v>0.35274858340989801</v>
      </c>
      <c r="F152" s="6">
        <v>16203933</v>
      </c>
      <c r="G152" s="6"/>
      <c r="H152" s="6">
        <v>30522392</v>
      </c>
      <c r="I152" s="6">
        <v>45783588</v>
      </c>
      <c r="J152" s="9"/>
      <c r="K152" s="6"/>
      <c r="L152" s="6">
        <v>88081878.590000004</v>
      </c>
      <c r="M152" s="25"/>
      <c r="N152" s="25"/>
      <c r="O152" s="54">
        <f t="shared" si="24"/>
        <v>180591791.59</v>
      </c>
      <c r="P152" s="55">
        <f t="shared" si="25"/>
        <v>0</v>
      </c>
      <c r="Q152" s="10">
        <f t="shared" si="26"/>
        <v>180591791.59</v>
      </c>
      <c r="R152" s="10">
        <f t="shared" si="27"/>
        <v>486362734.97000003</v>
      </c>
      <c r="S152" s="9">
        <f t="shared" si="28"/>
        <v>0.36270602583449241</v>
      </c>
      <c r="T152" s="10">
        <f t="shared" si="29"/>
        <v>83.092403836266314</v>
      </c>
      <c r="U152" s="47">
        <f t="shared" si="30"/>
        <v>0</v>
      </c>
      <c r="V152" s="10">
        <f t="shared" si="31"/>
        <v>59.061135631049055</v>
      </c>
      <c r="W152" s="10">
        <f t="shared" si="32"/>
        <v>4</v>
      </c>
      <c r="X152" s="16">
        <v>56780</v>
      </c>
      <c r="Y152" s="13">
        <v>1</v>
      </c>
    </row>
    <row r="153" spans="1:25" x14ac:dyDescent="0.25">
      <c r="A153" s="32" t="s">
        <v>161</v>
      </c>
      <c r="B153" s="23">
        <v>1118367145</v>
      </c>
      <c r="C153" s="38">
        <v>216803898.21000001</v>
      </c>
      <c r="D153" s="37">
        <f t="shared" si="22"/>
        <v>1335171043.21</v>
      </c>
      <c r="E153" s="37">
        <f t="shared" si="23"/>
        <v>1.5403023220454548</v>
      </c>
      <c r="F153" s="6">
        <v>83381204</v>
      </c>
      <c r="G153" s="6"/>
      <c r="H153" s="6">
        <v>157060249</v>
      </c>
      <c r="I153" s="6">
        <v>235590374</v>
      </c>
      <c r="J153" s="9"/>
      <c r="K153" s="6"/>
      <c r="L153" s="6">
        <v>453246317.47000003</v>
      </c>
      <c r="M153" s="25"/>
      <c r="N153" s="25"/>
      <c r="O153" s="54">
        <f t="shared" si="24"/>
        <v>929278144.47000003</v>
      </c>
      <c r="P153" s="55">
        <f t="shared" si="25"/>
        <v>0</v>
      </c>
      <c r="Q153" s="10">
        <f t="shared" si="26"/>
        <v>929278144.47000003</v>
      </c>
      <c r="R153" s="10">
        <f t="shared" si="27"/>
        <v>2264449187.6800003</v>
      </c>
      <c r="S153" s="9">
        <f t="shared" si="28"/>
        <v>1.6887177131657074</v>
      </c>
      <c r="T153" s="10">
        <f t="shared" si="29"/>
        <v>83.092403833984235</v>
      </c>
      <c r="U153" s="47">
        <f t="shared" si="30"/>
        <v>0</v>
      </c>
      <c r="V153" s="10">
        <f t="shared" si="31"/>
        <v>69.599932472759605</v>
      </c>
      <c r="W153" s="10">
        <f t="shared" si="32"/>
        <v>4</v>
      </c>
      <c r="X153" s="16">
        <v>1127683</v>
      </c>
      <c r="Y153" s="13">
        <v>0</v>
      </c>
    </row>
    <row r="154" spans="1:25" x14ac:dyDescent="0.25">
      <c r="A154" s="32" t="s">
        <v>162</v>
      </c>
      <c r="B154" s="23">
        <v>263584124</v>
      </c>
      <c r="C154" s="38">
        <v>89646330.030000001</v>
      </c>
      <c r="D154" s="37">
        <f t="shared" si="22"/>
        <v>353230454.02999997</v>
      </c>
      <c r="E154" s="37">
        <f t="shared" si="23"/>
        <v>0.40749961686669406</v>
      </c>
      <c r="F154" s="6">
        <v>19651831</v>
      </c>
      <c r="G154" s="6"/>
      <c r="H154" s="6">
        <v>37016993</v>
      </c>
      <c r="I154" s="6">
        <v>55525489</v>
      </c>
      <c r="J154" s="9"/>
      <c r="K154" s="6"/>
      <c r="L154" s="6">
        <v>106824072.97</v>
      </c>
      <c r="M154" s="25"/>
      <c r="N154" s="25"/>
      <c r="O154" s="54">
        <f t="shared" si="24"/>
        <v>219018385.97</v>
      </c>
      <c r="P154" s="55">
        <f t="shared" si="25"/>
        <v>0</v>
      </c>
      <c r="Q154" s="10">
        <f t="shared" si="26"/>
        <v>219018385.97</v>
      </c>
      <c r="R154" s="10">
        <f t="shared" si="27"/>
        <v>572248840</v>
      </c>
      <c r="S154" s="9">
        <f t="shared" si="28"/>
        <v>0.42675576811533672</v>
      </c>
      <c r="T154" s="10">
        <f t="shared" si="29"/>
        <v>83.092404294425563</v>
      </c>
      <c r="U154" s="47">
        <f t="shared" si="30"/>
        <v>0</v>
      </c>
      <c r="V154" s="10">
        <f t="shared" si="31"/>
        <v>62.004389335976875</v>
      </c>
      <c r="W154" s="10">
        <f t="shared" si="32"/>
        <v>4</v>
      </c>
      <c r="X154" s="16">
        <v>111737</v>
      </c>
      <c r="Y154" s="13">
        <v>0</v>
      </c>
    </row>
    <row r="155" spans="1:25" x14ac:dyDescent="0.25">
      <c r="A155" s="32" t="s">
        <v>163</v>
      </c>
      <c r="B155" s="23">
        <v>294275719</v>
      </c>
      <c r="C155" s="38">
        <v>93584764.599999994</v>
      </c>
      <c r="D155" s="37">
        <f t="shared" si="22"/>
        <v>387860483.60000002</v>
      </c>
      <c r="E155" s="37">
        <f t="shared" si="23"/>
        <v>0.44745009005171221</v>
      </c>
      <c r="F155" s="6">
        <v>21940079</v>
      </c>
      <c r="G155" s="6"/>
      <c r="H155" s="6">
        <v>41327231</v>
      </c>
      <c r="I155" s="6">
        <v>61990847</v>
      </c>
      <c r="J155" s="9"/>
      <c r="K155" s="6"/>
      <c r="L155" s="6">
        <v>119262611.06999999</v>
      </c>
      <c r="M155" s="25"/>
      <c r="N155" s="25"/>
      <c r="O155" s="54">
        <f t="shared" si="24"/>
        <v>244520768.06999999</v>
      </c>
      <c r="P155" s="55">
        <f t="shared" si="25"/>
        <v>0</v>
      </c>
      <c r="Q155" s="10">
        <f t="shared" si="26"/>
        <v>244520768.06999999</v>
      </c>
      <c r="R155" s="10">
        <f t="shared" si="27"/>
        <v>632381251.67000008</v>
      </c>
      <c r="S155" s="9">
        <f t="shared" si="28"/>
        <v>0.47159963976190661</v>
      </c>
      <c r="T155" s="10">
        <f t="shared" si="29"/>
        <v>83.092403580194798</v>
      </c>
      <c r="U155" s="47">
        <f t="shared" si="30"/>
        <v>0</v>
      </c>
      <c r="V155" s="10">
        <f t="shared" si="31"/>
        <v>63.043485585444145</v>
      </c>
      <c r="W155" s="10">
        <f t="shared" si="32"/>
        <v>4</v>
      </c>
      <c r="X155" s="16">
        <v>134593</v>
      </c>
      <c r="Y155" s="13">
        <v>1</v>
      </c>
    </row>
    <row r="156" spans="1:25" x14ac:dyDescent="0.25">
      <c r="A156" s="32" t="s">
        <v>164</v>
      </c>
      <c r="B156" s="23">
        <v>326814552</v>
      </c>
      <c r="C156" s="38">
        <v>89005432.109999999</v>
      </c>
      <c r="D156" s="37">
        <f t="shared" si="22"/>
        <v>415819984.11000001</v>
      </c>
      <c r="E156" s="37">
        <f t="shared" si="23"/>
        <v>0.47970519607561546</v>
      </c>
      <c r="F156" s="6">
        <v>24366051</v>
      </c>
      <c r="G156" s="6"/>
      <c r="H156" s="6">
        <v>45896891</v>
      </c>
      <c r="I156" s="6">
        <v>68845337</v>
      </c>
      <c r="J156" s="9"/>
      <c r="K156" s="6"/>
      <c r="L156" s="6">
        <v>132449788.78</v>
      </c>
      <c r="M156" s="25"/>
      <c r="N156" s="25"/>
      <c r="O156" s="54">
        <f t="shared" si="24"/>
        <v>271558067.77999997</v>
      </c>
      <c r="P156" s="55">
        <f t="shared" si="25"/>
        <v>0</v>
      </c>
      <c r="Q156" s="10">
        <f t="shared" si="26"/>
        <v>271558067.77999997</v>
      </c>
      <c r="R156" s="10">
        <f t="shared" si="27"/>
        <v>687378051.88999999</v>
      </c>
      <c r="S156" s="9">
        <f t="shared" si="28"/>
        <v>0.51261361843903563</v>
      </c>
      <c r="T156" s="10">
        <f t="shared" si="29"/>
        <v>83.092403969820765</v>
      </c>
      <c r="U156" s="47">
        <f t="shared" si="30"/>
        <v>0</v>
      </c>
      <c r="V156" s="10">
        <f t="shared" si="31"/>
        <v>65.306641853981375</v>
      </c>
      <c r="W156" s="10">
        <f t="shared" si="32"/>
        <v>4</v>
      </c>
      <c r="X156" s="16">
        <v>194385</v>
      </c>
      <c r="Y156" s="13">
        <v>0</v>
      </c>
    </row>
    <row r="157" spans="1:25" x14ac:dyDescent="0.25">
      <c r="A157" s="32" t="s">
        <v>165</v>
      </c>
      <c r="B157" s="23">
        <v>203442637</v>
      </c>
      <c r="C157" s="38">
        <v>86683411.609999999</v>
      </c>
      <c r="D157" s="37">
        <f t="shared" si="22"/>
        <v>290126048.61000001</v>
      </c>
      <c r="E157" s="37">
        <f t="shared" si="23"/>
        <v>0.334700058567379</v>
      </c>
      <c r="F157" s="6">
        <v>15167910</v>
      </c>
      <c r="G157" s="6"/>
      <c r="H157" s="6">
        <v>28570896</v>
      </c>
      <c r="I157" s="6">
        <v>42856344</v>
      </c>
      <c r="J157" s="9"/>
      <c r="K157" s="6"/>
      <c r="L157" s="6">
        <v>82450227.900000006</v>
      </c>
      <c r="M157" s="25"/>
      <c r="N157" s="25"/>
      <c r="O157" s="54">
        <f t="shared" si="24"/>
        <v>169045377.90000001</v>
      </c>
      <c r="P157" s="55">
        <f t="shared" si="25"/>
        <v>0</v>
      </c>
      <c r="Q157" s="10">
        <f t="shared" si="26"/>
        <v>169045377.90000001</v>
      </c>
      <c r="R157" s="10">
        <f t="shared" si="27"/>
        <v>459171426.50999999</v>
      </c>
      <c r="S157" s="9">
        <f t="shared" si="28"/>
        <v>0.34242805073556803</v>
      </c>
      <c r="T157" s="10">
        <f t="shared" si="29"/>
        <v>83.092404027381932</v>
      </c>
      <c r="U157" s="47">
        <f t="shared" si="30"/>
        <v>0</v>
      </c>
      <c r="V157" s="10">
        <f t="shared" si="31"/>
        <v>58.26618420162545</v>
      </c>
      <c r="W157" s="10">
        <f t="shared" si="32"/>
        <v>4</v>
      </c>
      <c r="X157" s="16">
        <v>38990</v>
      </c>
      <c r="Y157" s="13">
        <v>1</v>
      </c>
    </row>
    <row r="158" spans="1:25" x14ac:dyDescent="0.25">
      <c r="A158" s="32" t="s">
        <v>166</v>
      </c>
      <c r="B158" s="23">
        <v>392420640</v>
      </c>
      <c r="C158" s="38">
        <v>105455131.26000001</v>
      </c>
      <c r="D158" s="37">
        <f t="shared" si="22"/>
        <v>497875771.25999999</v>
      </c>
      <c r="E158" s="37">
        <f t="shared" si="23"/>
        <v>0.57436776393699274</v>
      </c>
      <c r="F158" s="6">
        <v>29257391</v>
      </c>
      <c r="G158" s="6"/>
      <c r="H158" s="6">
        <v>55110420</v>
      </c>
      <c r="I158" s="6">
        <v>82665631</v>
      </c>
      <c r="J158" s="9"/>
      <c r="K158" s="6"/>
      <c r="L158" s="6">
        <v>159038300.31999999</v>
      </c>
      <c r="M158" s="25"/>
      <c r="N158" s="25"/>
      <c r="O158" s="54">
        <f t="shared" si="24"/>
        <v>326071742.31999999</v>
      </c>
      <c r="P158" s="55">
        <f t="shared" si="25"/>
        <v>0</v>
      </c>
      <c r="Q158" s="10">
        <f t="shared" si="26"/>
        <v>326071742.31999999</v>
      </c>
      <c r="R158" s="10">
        <f t="shared" si="27"/>
        <v>823947513.57999992</v>
      </c>
      <c r="S158" s="9">
        <f t="shared" si="28"/>
        <v>0.61446057984941427</v>
      </c>
      <c r="T158" s="10">
        <f t="shared" si="29"/>
        <v>83.092403681926612</v>
      </c>
      <c r="U158" s="47">
        <f t="shared" si="30"/>
        <v>0</v>
      </c>
      <c r="V158" s="10">
        <f t="shared" si="31"/>
        <v>65.492590951914238</v>
      </c>
      <c r="W158" s="10">
        <f t="shared" si="32"/>
        <v>4</v>
      </c>
      <c r="X158" s="16">
        <v>201950</v>
      </c>
      <c r="Y158" s="13">
        <v>1</v>
      </c>
    </row>
    <row r="159" spans="1:25" x14ac:dyDescent="0.25">
      <c r="A159" s="32" t="s">
        <v>167</v>
      </c>
      <c r="B159" s="23">
        <v>249435211</v>
      </c>
      <c r="C159" s="38">
        <v>90644286.329999998</v>
      </c>
      <c r="D159" s="37">
        <f t="shared" si="22"/>
        <v>340079497.32999998</v>
      </c>
      <c r="E159" s="37">
        <f t="shared" si="23"/>
        <v>0.3923281905201273</v>
      </c>
      <c r="F159" s="6">
        <v>18596941</v>
      </c>
      <c r="G159" s="6"/>
      <c r="H159" s="6">
        <v>35029960</v>
      </c>
      <c r="I159" s="6">
        <v>52544940</v>
      </c>
      <c r="J159" s="9"/>
      <c r="K159" s="6"/>
      <c r="L159" s="6">
        <v>101089871.48</v>
      </c>
      <c r="M159" s="25"/>
      <c r="N159" s="25"/>
      <c r="O159" s="54">
        <f t="shared" si="24"/>
        <v>207261712.48000002</v>
      </c>
      <c r="P159" s="55">
        <f t="shared" si="25"/>
        <v>0</v>
      </c>
      <c r="Q159" s="10">
        <f t="shared" si="26"/>
        <v>207261712.48000002</v>
      </c>
      <c r="R159" s="10">
        <f t="shared" si="27"/>
        <v>547341209.80999994</v>
      </c>
      <c r="S159" s="9">
        <f t="shared" si="28"/>
        <v>0.4081808508578964</v>
      </c>
      <c r="T159" s="10">
        <f t="shared" si="29"/>
        <v>83.092403694360542</v>
      </c>
      <c r="U159" s="47">
        <f t="shared" si="30"/>
        <v>0</v>
      </c>
      <c r="V159" s="10">
        <f t="shared" si="31"/>
        <v>60.945077285526935</v>
      </c>
      <c r="W159" s="10">
        <f t="shared" si="32"/>
        <v>4</v>
      </c>
      <c r="X159" s="16">
        <v>67069</v>
      </c>
      <c r="Y159" s="13">
        <v>1</v>
      </c>
    </row>
    <row r="160" spans="1:25" x14ac:dyDescent="0.25">
      <c r="A160" s="32" t="s">
        <v>168</v>
      </c>
      <c r="B160" s="23">
        <v>199220334</v>
      </c>
      <c r="C160" s="38">
        <v>91360695.75</v>
      </c>
      <c r="D160" s="37">
        <f t="shared" si="22"/>
        <v>290581029.75</v>
      </c>
      <c r="E160" s="37">
        <f t="shared" si="23"/>
        <v>0.33522494151027443</v>
      </c>
      <c r="F160" s="6">
        <v>14853111</v>
      </c>
      <c r="G160" s="6"/>
      <c r="H160" s="6">
        <v>27977928</v>
      </c>
      <c r="I160" s="6">
        <v>41966892</v>
      </c>
      <c r="J160" s="9"/>
      <c r="K160" s="6"/>
      <c r="L160" s="6">
        <v>80739033.810000002</v>
      </c>
      <c r="M160" s="25"/>
      <c r="N160" s="25"/>
      <c r="O160" s="54">
        <f t="shared" si="24"/>
        <v>165536964.81</v>
      </c>
      <c r="P160" s="55">
        <f t="shared" si="25"/>
        <v>0</v>
      </c>
      <c r="Q160" s="10">
        <f t="shared" si="26"/>
        <v>165536964.81</v>
      </c>
      <c r="R160" s="10">
        <f t="shared" si="27"/>
        <v>456117994.56</v>
      </c>
      <c r="S160" s="9">
        <f t="shared" si="28"/>
        <v>0.3401509474788621</v>
      </c>
      <c r="T160" s="10">
        <f t="shared" si="29"/>
        <v>83.09240401634905</v>
      </c>
      <c r="U160" s="47">
        <f t="shared" si="30"/>
        <v>0</v>
      </c>
      <c r="V160" s="10">
        <f t="shared" si="31"/>
        <v>56.967574570307953</v>
      </c>
      <c r="W160" s="10">
        <f t="shared" si="32"/>
        <v>4</v>
      </c>
      <c r="X160" s="16">
        <v>154061</v>
      </c>
      <c r="Y160" s="13">
        <v>0</v>
      </c>
    </row>
    <row r="161" spans="1:25" x14ac:dyDescent="0.25">
      <c r="A161" s="32" t="s">
        <v>169</v>
      </c>
      <c r="B161" s="23">
        <v>58423244</v>
      </c>
      <c r="C161" s="38">
        <v>72399137.230000004</v>
      </c>
      <c r="D161" s="37">
        <f t="shared" si="22"/>
        <v>130822381.23</v>
      </c>
      <c r="E161" s="37">
        <f t="shared" si="23"/>
        <v>0.15092150073868191</v>
      </c>
      <c r="F161" s="6">
        <v>4355815</v>
      </c>
      <c r="G161" s="6"/>
      <c r="H161" s="6">
        <v>8204792</v>
      </c>
      <c r="I161" s="6">
        <v>12307187</v>
      </c>
      <c r="J161" s="9"/>
      <c r="K161" s="6"/>
      <c r="L161" s="6">
        <v>23677484.129999999</v>
      </c>
      <c r="M161" s="25"/>
      <c r="N161" s="25"/>
      <c r="O161" s="54">
        <f t="shared" si="24"/>
        <v>48545278.129999995</v>
      </c>
      <c r="P161" s="55">
        <f t="shared" si="25"/>
        <v>0</v>
      </c>
      <c r="Q161" s="10">
        <f t="shared" si="26"/>
        <v>48545278.129999995</v>
      </c>
      <c r="R161" s="10">
        <f t="shared" si="27"/>
        <v>179367659.36000001</v>
      </c>
      <c r="S161" s="9">
        <f t="shared" si="28"/>
        <v>0.13376380674747523</v>
      </c>
      <c r="T161" s="10">
        <f t="shared" si="29"/>
        <v>83.092404334822618</v>
      </c>
      <c r="U161" s="47">
        <f t="shared" si="30"/>
        <v>0</v>
      </c>
      <c r="V161" s="10">
        <f t="shared" si="31"/>
        <v>37.107777486982215</v>
      </c>
      <c r="W161" s="10">
        <f t="shared" si="32"/>
        <v>4</v>
      </c>
      <c r="X161" s="16">
        <v>16061</v>
      </c>
      <c r="Y161" s="13">
        <v>1</v>
      </c>
    </row>
    <row r="162" spans="1:25" x14ac:dyDescent="0.25">
      <c r="A162" s="32" t="s">
        <v>170</v>
      </c>
      <c r="B162" s="23">
        <v>69131845</v>
      </c>
      <c r="C162" s="38">
        <v>78641619.890000001</v>
      </c>
      <c r="D162" s="37">
        <f t="shared" si="22"/>
        <v>147773464.88999999</v>
      </c>
      <c r="E162" s="37">
        <f t="shared" si="23"/>
        <v>0.17047689302753199</v>
      </c>
      <c r="F162" s="6">
        <v>5154208</v>
      </c>
      <c r="G162" s="6"/>
      <c r="H162" s="6">
        <v>9708676</v>
      </c>
      <c r="I162" s="6">
        <v>14563015</v>
      </c>
      <c r="J162" s="9"/>
      <c r="K162" s="6"/>
      <c r="L162" s="6">
        <v>28017412.940000001</v>
      </c>
      <c r="M162" s="25"/>
      <c r="N162" s="25"/>
      <c r="O162" s="54">
        <f t="shared" si="24"/>
        <v>57443311.939999998</v>
      </c>
      <c r="P162" s="55">
        <f t="shared" si="25"/>
        <v>0</v>
      </c>
      <c r="Q162" s="10">
        <f t="shared" si="26"/>
        <v>57443311.939999998</v>
      </c>
      <c r="R162" s="10">
        <f t="shared" si="27"/>
        <v>205216776.82999998</v>
      </c>
      <c r="S162" s="9">
        <f t="shared" si="28"/>
        <v>0.15304084011116612</v>
      </c>
      <c r="T162" s="10">
        <f t="shared" si="29"/>
        <v>83.092403999922169</v>
      </c>
      <c r="U162" s="47">
        <f t="shared" si="30"/>
        <v>0</v>
      </c>
      <c r="V162" s="10">
        <f t="shared" si="31"/>
        <v>38.872548588313741</v>
      </c>
      <c r="W162" s="10">
        <f t="shared" si="32"/>
        <v>4</v>
      </c>
      <c r="X162" s="16">
        <v>27185</v>
      </c>
      <c r="Y162" s="13">
        <v>1</v>
      </c>
    </row>
    <row r="163" spans="1:25" x14ac:dyDescent="0.25">
      <c r="A163" s="32" t="s">
        <v>171</v>
      </c>
      <c r="B163" s="23">
        <v>50527758</v>
      </c>
      <c r="C163" s="38">
        <v>73942683.349999994</v>
      </c>
      <c r="D163" s="37">
        <f t="shared" si="22"/>
        <v>124470441.34999999</v>
      </c>
      <c r="E163" s="37">
        <f t="shared" si="23"/>
        <v>0.14359366974922697</v>
      </c>
      <c r="F163" s="6">
        <v>3767158</v>
      </c>
      <c r="G163" s="6"/>
      <c r="H163" s="6">
        <v>7095972</v>
      </c>
      <c r="I163" s="6">
        <v>10643958</v>
      </c>
      <c r="J163" s="9"/>
      <c r="K163" s="6"/>
      <c r="L163" s="6">
        <v>20477640.370000001</v>
      </c>
      <c r="M163" s="25"/>
      <c r="N163" s="25"/>
      <c r="O163" s="54">
        <f t="shared" si="24"/>
        <v>41984728.370000005</v>
      </c>
      <c r="P163" s="55">
        <f t="shared" si="25"/>
        <v>0</v>
      </c>
      <c r="Q163" s="10">
        <f t="shared" si="26"/>
        <v>41984728.370000005</v>
      </c>
      <c r="R163" s="10">
        <f t="shared" si="27"/>
        <v>166455169.72</v>
      </c>
      <c r="S163" s="9">
        <f t="shared" si="28"/>
        <v>0.12413429061844379</v>
      </c>
      <c r="T163" s="10">
        <f t="shared" si="29"/>
        <v>83.092403130176493</v>
      </c>
      <c r="U163" s="47">
        <f t="shared" si="30"/>
        <v>0</v>
      </c>
      <c r="V163" s="10">
        <f t="shared" si="31"/>
        <v>33.730681690075009</v>
      </c>
      <c r="W163" s="10">
        <f t="shared" si="32"/>
        <v>4</v>
      </c>
      <c r="X163" s="16">
        <v>4747</v>
      </c>
      <c r="Y163" s="13">
        <v>1</v>
      </c>
    </row>
    <row r="164" spans="1:25" x14ac:dyDescent="0.25">
      <c r="A164" s="32" t="s">
        <v>172</v>
      </c>
      <c r="B164" s="23">
        <v>68115684</v>
      </c>
      <c r="C164" s="38">
        <v>74471443.5</v>
      </c>
      <c r="D164" s="37">
        <f t="shared" si="22"/>
        <v>142587127.5</v>
      </c>
      <c r="E164" s="37">
        <f t="shared" si="23"/>
        <v>0.16449374385323426</v>
      </c>
      <c r="F164" s="6">
        <v>5078447</v>
      </c>
      <c r="G164" s="6"/>
      <c r="H164" s="6">
        <v>9565970</v>
      </c>
      <c r="I164" s="6">
        <v>14348955</v>
      </c>
      <c r="J164" s="9"/>
      <c r="K164" s="6"/>
      <c r="L164" s="6">
        <v>27605588.350000001</v>
      </c>
      <c r="M164" s="25"/>
      <c r="N164" s="25"/>
      <c r="O164" s="54">
        <f t="shared" si="24"/>
        <v>56598960.350000001</v>
      </c>
      <c r="P164" s="55">
        <f t="shared" si="25"/>
        <v>0</v>
      </c>
      <c r="Q164" s="10">
        <f t="shared" si="26"/>
        <v>56598960.350000001</v>
      </c>
      <c r="R164" s="10">
        <f t="shared" si="27"/>
        <v>199186087.84999999</v>
      </c>
      <c r="S164" s="9">
        <f t="shared" si="28"/>
        <v>0.14854344120350807</v>
      </c>
      <c r="T164" s="10">
        <f t="shared" si="29"/>
        <v>83.092405487699423</v>
      </c>
      <c r="U164" s="47">
        <f t="shared" si="30"/>
        <v>0</v>
      </c>
      <c r="V164" s="10">
        <f t="shared" si="31"/>
        <v>39.694298736749573</v>
      </c>
      <c r="W164" s="10">
        <f t="shared" si="32"/>
        <v>4</v>
      </c>
      <c r="X164" s="16">
        <v>14682</v>
      </c>
      <c r="Y164" s="13">
        <v>1</v>
      </c>
    </row>
    <row r="165" spans="1:25" x14ac:dyDescent="0.25">
      <c r="A165" s="32" t="s">
        <v>173</v>
      </c>
      <c r="B165" s="23">
        <v>167037378</v>
      </c>
      <c r="C165" s="38">
        <v>85089898.510000005</v>
      </c>
      <c r="D165" s="37">
        <f t="shared" si="22"/>
        <v>252127276.50999999</v>
      </c>
      <c r="E165" s="37">
        <f t="shared" si="23"/>
        <v>0.29086328035221487</v>
      </c>
      <c r="F165" s="6">
        <v>12453672</v>
      </c>
      <c r="G165" s="6"/>
      <c r="H165" s="6">
        <v>23458247</v>
      </c>
      <c r="I165" s="6">
        <v>35187370</v>
      </c>
      <c r="J165" s="9"/>
      <c r="K165" s="6"/>
      <c r="L165" s="6">
        <v>67696084.090000004</v>
      </c>
      <c r="M165" s="25"/>
      <c r="N165" s="25"/>
      <c r="O165" s="54">
        <f t="shared" si="24"/>
        <v>138795373.09</v>
      </c>
      <c r="P165" s="55">
        <f t="shared" si="25"/>
        <v>0</v>
      </c>
      <c r="Q165" s="10">
        <f t="shared" si="26"/>
        <v>138795373.09</v>
      </c>
      <c r="R165" s="10">
        <f t="shared" si="27"/>
        <v>390922649.60000002</v>
      </c>
      <c r="S165" s="9">
        <f t="shared" si="28"/>
        <v>0.29153138275252882</v>
      </c>
      <c r="T165" s="10">
        <f t="shared" si="29"/>
        <v>83.092404078564982</v>
      </c>
      <c r="U165" s="47">
        <f t="shared" si="30"/>
        <v>0</v>
      </c>
      <c r="V165" s="10">
        <f t="shared" si="31"/>
        <v>55.049725286067982</v>
      </c>
      <c r="W165" s="10">
        <f t="shared" si="32"/>
        <v>4</v>
      </c>
      <c r="X165" s="16">
        <v>122595</v>
      </c>
      <c r="Y165" s="13">
        <v>0</v>
      </c>
    </row>
    <row r="166" spans="1:25" x14ac:dyDescent="0.25">
      <c r="A166" s="32" t="s">
        <v>174</v>
      </c>
      <c r="B166" s="23">
        <v>76308477</v>
      </c>
      <c r="C166" s="38">
        <v>81483417.260000005</v>
      </c>
      <c r="D166" s="37">
        <f t="shared" si="22"/>
        <v>157791894.25999999</v>
      </c>
      <c r="E166" s="37">
        <f t="shared" si="23"/>
        <v>0.18203452086880048</v>
      </c>
      <c r="F166" s="6">
        <v>5689270</v>
      </c>
      <c r="G166" s="6"/>
      <c r="H166" s="6">
        <v>10716542</v>
      </c>
      <c r="I166" s="6">
        <v>16074813</v>
      </c>
      <c r="J166" s="9"/>
      <c r="K166" s="6"/>
      <c r="L166" s="6">
        <v>30925922.969999999</v>
      </c>
      <c r="M166" s="25"/>
      <c r="N166" s="25"/>
      <c r="O166" s="54">
        <f t="shared" si="24"/>
        <v>63406547.969999999</v>
      </c>
      <c r="P166" s="55">
        <f t="shared" si="25"/>
        <v>0</v>
      </c>
      <c r="Q166" s="10">
        <f t="shared" si="26"/>
        <v>63406547.969999999</v>
      </c>
      <c r="R166" s="10">
        <f t="shared" si="27"/>
        <v>221198442.22999999</v>
      </c>
      <c r="S166" s="9">
        <f t="shared" si="28"/>
        <v>0.16495920047610685</v>
      </c>
      <c r="T166" s="10">
        <f t="shared" si="29"/>
        <v>83.092403967124113</v>
      </c>
      <c r="U166" s="47">
        <f t="shared" si="30"/>
        <v>0</v>
      </c>
      <c r="V166" s="10">
        <f t="shared" si="31"/>
        <v>40.183653455305191</v>
      </c>
      <c r="W166" s="10">
        <f t="shared" si="32"/>
        <v>4</v>
      </c>
      <c r="X166" s="16">
        <v>31358</v>
      </c>
      <c r="Y166" s="13">
        <v>1</v>
      </c>
    </row>
    <row r="167" spans="1:25" x14ac:dyDescent="0.25">
      <c r="A167" s="32" t="s">
        <v>175</v>
      </c>
      <c r="B167" s="23">
        <v>52703428</v>
      </c>
      <c r="C167" s="38">
        <v>73570903.120000005</v>
      </c>
      <c r="D167" s="37">
        <f t="shared" si="22"/>
        <v>126274331.12</v>
      </c>
      <c r="E167" s="37">
        <f t="shared" si="23"/>
        <v>0.14567470319851819</v>
      </c>
      <c r="F167" s="6">
        <v>3929367</v>
      </c>
      <c r="G167" s="6"/>
      <c r="H167" s="6">
        <v>7401517</v>
      </c>
      <c r="I167" s="6">
        <v>11102276</v>
      </c>
      <c r="J167" s="9"/>
      <c r="K167" s="6"/>
      <c r="L167" s="6">
        <v>21359385.260000002</v>
      </c>
      <c r="M167" s="25"/>
      <c r="N167" s="25"/>
      <c r="O167" s="54">
        <f t="shared" si="24"/>
        <v>43792545.260000005</v>
      </c>
      <c r="P167" s="55">
        <f t="shared" si="25"/>
        <v>0</v>
      </c>
      <c r="Q167" s="10">
        <f t="shared" si="26"/>
        <v>43792545.260000005</v>
      </c>
      <c r="R167" s="10">
        <f t="shared" si="27"/>
        <v>170066876.38</v>
      </c>
      <c r="S167" s="9">
        <f t="shared" si="28"/>
        <v>0.12682772840661927</v>
      </c>
      <c r="T167" s="10">
        <f t="shared" si="29"/>
        <v>83.092403894486722</v>
      </c>
      <c r="U167" s="47">
        <f t="shared" si="30"/>
        <v>0</v>
      </c>
      <c r="V167" s="10">
        <f t="shared" si="31"/>
        <v>34.680480879667797</v>
      </c>
      <c r="W167" s="10">
        <f t="shared" si="32"/>
        <v>4</v>
      </c>
      <c r="X167" s="16">
        <v>10774</v>
      </c>
      <c r="Y167" s="13">
        <v>1</v>
      </c>
    </row>
    <row r="168" spans="1:25" x14ac:dyDescent="0.25">
      <c r="A168" s="32" t="s">
        <v>176</v>
      </c>
      <c r="B168" s="23">
        <v>53696268</v>
      </c>
      <c r="C168" s="38">
        <v>73941735.819999993</v>
      </c>
      <c r="D168" s="37">
        <f t="shared" si="22"/>
        <v>127638003.81999999</v>
      </c>
      <c r="E168" s="37">
        <f t="shared" si="23"/>
        <v>0.14724788607797162</v>
      </c>
      <c r="F168" s="6">
        <v>4003390</v>
      </c>
      <c r="G168" s="6"/>
      <c r="H168" s="6">
        <v>7540949</v>
      </c>
      <c r="I168" s="6">
        <v>11311423</v>
      </c>
      <c r="J168" s="9"/>
      <c r="K168" s="6"/>
      <c r="L168" s="6">
        <v>21761758.390000001</v>
      </c>
      <c r="M168" s="25"/>
      <c r="N168" s="25"/>
      <c r="O168" s="54">
        <f t="shared" si="24"/>
        <v>44617520.390000001</v>
      </c>
      <c r="P168" s="55">
        <f t="shared" si="25"/>
        <v>0</v>
      </c>
      <c r="Q168" s="10">
        <f t="shared" si="26"/>
        <v>44617520.390000001</v>
      </c>
      <c r="R168" s="10">
        <f t="shared" si="27"/>
        <v>172255524.20999998</v>
      </c>
      <c r="S168" s="9">
        <f t="shared" si="28"/>
        <v>0.12845991709891194</v>
      </c>
      <c r="T168" s="10">
        <f t="shared" si="29"/>
        <v>83.092404839010413</v>
      </c>
      <c r="U168" s="47">
        <f t="shared" si="30"/>
        <v>0</v>
      </c>
      <c r="V168" s="10">
        <f t="shared" si="31"/>
        <v>34.956297540442058</v>
      </c>
      <c r="W168" s="10">
        <f t="shared" si="32"/>
        <v>4</v>
      </c>
      <c r="X168" s="16">
        <v>10161</v>
      </c>
      <c r="Y168" s="13">
        <v>1</v>
      </c>
    </row>
    <row r="169" spans="1:25" x14ac:dyDescent="0.25">
      <c r="A169" s="32" t="s">
        <v>177</v>
      </c>
      <c r="B169" s="23">
        <v>56987537</v>
      </c>
      <c r="C169" s="38">
        <v>79611028.409999996</v>
      </c>
      <c r="D169" s="37">
        <f t="shared" si="22"/>
        <v>136598565.41</v>
      </c>
      <c r="E169" s="37">
        <f t="shared" si="23"/>
        <v>0.15758511881987247</v>
      </c>
      <c r="F169" s="6">
        <v>4248774</v>
      </c>
      <c r="G169" s="6"/>
      <c r="H169" s="6">
        <v>8003165</v>
      </c>
      <c r="I169" s="6">
        <v>12004747</v>
      </c>
      <c r="J169" s="9"/>
      <c r="K169" s="6"/>
      <c r="L169" s="6">
        <v>23095627.640000001</v>
      </c>
      <c r="M169" s="25"/>
      <c r="N169" s="25"/>
      <c r="O169" s="54">
        <f t="shared" si="24"/>
        <v>47352313.640000001</v>
      </c>
      <c r="P169" s="55">
        <f t="shared" si="25"/>
        <v>0</v>
      </c>
      <c r="Q169" s="10">
        <f t="shared" si="26"/>
        <v>47352313.640000001</v>
      </c>
      <c r="R169" s="10">
        <f t="shared" si="27"/>
        <v>183950879.05000001</v>
      </c>
      <c r="S169" s="9">
        <f t="shared" si="28"/>
        <v>0.13718175240770109</v>
      </c>
      <c r="T169" s="10">
        <f t="shared" si="29"/>
        <v>83.092402537067017</v>
      </c>
      <c r="U169" s="47">
        <f t="shared" si="30"/>
        <v>0</v>
      </c>
      <c r="V169" s="10">
        <f t="shared" si="31"/>
        <v>34.665308158890426</v>
      </c>
      <c r="W169" s="10">
        <f t="shared" si="32"/>
        <v>4</v>
      </c>
      <c r="X169" s="16">
        <v>16346</v>
      </c>
      <c r="Y169" s="13">
        <v>1</v>
      </c>
    </row>
    <row r="170" spans="1:25" x14ac:dyDescent="0.25">
      <c r="A170" s="32" t="s">
        <v>178</v>
      </c>
      <c r="B170" s="23">
        <v>48824580</v>
      </c>
      <c r="C170" s="38">
        <v>74772219.680000007</v>
      </c>
      <c r="D170" s="37">
        <f t="shared" si="22"/>
        <v>123596799.68000001</v>
      </c>
      <c r="E170" s="37">
        <f t="shared" si="23"/>
        <v>0.14258580465225676</v>
      </c>
      <c r="F170" s="6">
        <v>3640175</v>
      </c>
      <c r="G170" s="6"/>
      <c r="H170" s="6">
        <v>6856783</v>
      </c>
      <c r="I170" s="6">
        <v>10285174</v>
      </c>
      <c r="J170" s="9"/>
      <c r="K170" s="6"/>
      <c r="L170" s="6">
        <v>19787385.030000001</v>
      </c>
      <c r="M170" s="25"/>
      <c r="N170" s="25"/>
      <c r="O170" s="54">
        <f t="shared" si="24"/>
        <v>40569517.030000001</v>
      </c>
      <c r="P170" s="55">
        <f t="shared" si="25"/>
        <v>0</v>
      </c>
      <c r="Q170" s="10">
        <f t="shared" si="26"/>
        <v>40569517.030000001</v>
      </c>
      <c r="R170" s="10">
        <f t="shared" si="27"/>
        <v>164166316.71000001</v>
      </c>
      <c r="S170" s="9">
        <f t="shared" si="28"/>
        <v>0.12242737370379239</v>
      </c>
      <c r="T170" s="10">
        <f t="shared" si="29"/>
        <v>83.092403518883316</v>
      </c>
      <c r="U170" s="47">
        <f t="shared" si="30"/>
        <v>0</v>
      </c>
      <c r="V170" s="10">
        <f t="shared" si="31"/>
        <v>32.824083742489343</v>
      </c>
      <c r="W170" s="10">
        <f t="shared" si="32"/>
        <v>4</v>
      </c>
      <c r="X170" s="16">
        <v>5510</v>
      </c>
      <c r="Y170" s="13">
        <v>1</v>
      </c>
    </row>
    <row r="171" spans="1:25" x14ac:dyDescent="0.25">
      <c r="A171" s="32" t="s">
        <v>179</v>
      </c>
      <c r="B171" s="23">
        <v>326993738</v>
      </c>
      <c r="C171" s="38">
        <v>90728321.159999996</v>
      </c>
      <c r="D171" s="37">
        <f t="shared" si="22"/>
        <v>417722059.15999997</v>
      </c>
      <c r="E171" s="37">
        <f t="shared" si="23"/>
        <v>0.48189949966774248</v>
      </c>
      <c r="F171" s="6">
        <v>24379410</v>
      </c>
      <c r="G171" s="6"/>
      <c r="H171" s="6">
        <v>45922055</v>
      </c>
      <c r="I171" s="6">
        <v>68883083</v>
      </c>
      <c r="J171" s="9"/>
      <c r="K171" s="6"/>
      <c r="L171" s="6">
        <v>132522408.31999999</v>
      </c>
      <c r="M171" s="25"/>
      <c r="N171" s="25"/>
      <c r="O171" s="54">
        <f t="shared" si="24"/>
        <v>271706956.31999999</v>
      </c>
      <c r="P171" s="55">
        <f t="shared" si="25"/>
        <v>0</v>
      </c>
      <c r="Q171" s="10">
        <f t="shared" si="26"/>
        <v>271706956.31999999</v>
      </c>
      <c r="R171" s="10">
        <f t="shared" si="27"/>
        <v>689429015.48000002</v>
      </c>
      <c r="S171" s="9">
        <f t="shared" si="28"/>
        <v>0.51414312882166402</v>
      </c>
      <c r="T171" s="10">
        <f t="shared" si="29"/>
        <v>83.092403537097709</v>
      </c>
      <c r="U171" s="47">
        <f t="shared" si="30"/>
        <v>0</v>
      </c>
      <c r="V171" s="10">
        <f t="shared" si="31"/>
        <v>65.044914521961644</v>
      </c>
      <c r="W171" s="10">
        <f t="shared" si="32"/>
        <v>4</v>
      </c>
      <c r="X171" s="16">
        <v>280511</v>
      </c>
      <c r="Y171" s="13">
        <v>0</v>
      </c>
    </row>
    <row r="172" spans="1:25" x14ac:dyDescent="0.25">
      <c r="A172" s="32" t="s">
        <v>180</v>
      </c>
      <c r="B172" s="23">
        <v>67890016</v>
      </c>
      <c r="C172" s="38">
        <v>77254766.700000003</v>
      </c>
      <c r="D172" s="37">
        <f t="shared" si="22"/>
        <v>145144782.69999999</v>
      </c>
      <c r="E172" s="37">
        <f t="shared" si="23"/>
        <v>0.16744434876905101</v>
      </c>
      <c r="F172" s="6">
        <v>5061622</v>
      </c>
      <c r="G172" s="6"/>
      <c r="H172" s="6">
        <v>9534278</v>
      </c>
      <c r="I172" s="6">
        <v>14301416</v>
      </c>
      <c r="J172" s="9"/>
      <c r="K172" s="6"/>
      <c r="L172" s="6">
        <v>27514130.600000001</v>
      </c>
      <c r="M172" s="25"/>
      <c r="N172" s="25"/>
      <c r="O172" s="54">
        <f t="shared" si="24"/>
        <v>56411446.600000001</v>
      </c>
      <c r="P172" s="55">
        <f t="shared" si="25"/>
        <v>0</v>
      </c>
      <c r="Q172" s="10">
        <f t="shared" si="26"/>
        <v>56411446.600000001</v>
      </c>
      <c r="R172" s="10">
        <f t="shared" si="27"/>
        <v>201556229.29999998</v>
      </c>
      <c r="S172" s="9">
        <f t="shared" si="28"/>
        <v>0.15031097914213759</v>
      </c>
      <c r="T172" s="10">
        <f t="shared" si="29"/>
        <v>83.092404338216681</v>
      </c>
      <c r="U172" s="47">
        <f t="shared" si="30"/>
        <v>0</v>
      </c>
      <c r="V172" s="10">
        <f t="shared" si="31"/>
        <v>38.865638537347166</v>
      </c>
      <c r="W172" s="10">
        <f t="shared" si="32"/>
        <v>4</v>
      </c>
      <c r="X172" s="16">
        <v>25420</v>
      </c>
      <c r="Y172" s="13">
        <v>1</v>
      </c>
    </row>
    <row r="173" spans="1:25" x14ac:dyDescent="0.25">
      <c r="A173" s="32" t="s">
        <v>181</v>
      </c>
      <c r="B173" s="23">
        <v>69615258</v>
      </c>
      <c r="C173" s="38">
        <v>82374413.489999995</v>
      </c>
      <c r="D173" s="37">
        <f t="shared" si="22"/>
        <v>151989671.49000001</v>
      </c>
      <c r="E173" s="37">
        <f t="shared" si="23"/>
        <v>0.17534086371445617</v>
      </c>
      <c r="F173" s="6">
        <v>5190249</v>
      </c>
      <c r="G173" s="6"/>
      <c r="H173" s="6">
        <v>9776566</v>
      </c>
      <c r="I173" s="6">
        <v>14664848</v>
      </c>
      <c r="J173" s="9"/>
      <c r="K173" s="6"/>
      <c r="L173" s="6">
        <v>28213328.039999999</v>
      </c>
      <c r="M173" s="25"/>
      <c r="N173" s="25"/>
      <c r="O173" s="54">
        <f t="shared" si="24"/>
        <v>57844991.039999999</v>
      </c>
      <c r="P173" s="55">
        <f t="shared" si="25"/>
        <v>0</v>
      </c>
      <c r="Q173" s="10">
        <f t="shared" si="26"/>
        <v>57844991.039999999</v>
      </c>
      <c r="R173" s="10">
        <f t="shared" si="27"/>
        <v>209834662.53</v>
      </c>
      <c r="S173" s="9">
        <f t="shared" si="28"/>
        <v>0.15648463802078239</v>
      </c>
      <c r="T173" s="10">
        <f t="shared" si="29"/>
        <v>83.092403449829916</v>
      </c>
      <c r="U173" s="47">
        <f t="shared" si="30"/>
        <v>0</v>
      </c>
      <c r="V173" s="10">
        <f t="shared" si="31"/>
        <v>38.05850126059773</v>
      </c>
      <c r="W173" s="10">
        <f t="shared" si="32"/>
        <v>4</v>
      </c>
      <c r="X173" s="16">
        <v>27904</v>
      </c>
      <c r="Y173" s="13">
        <v>1</v>
      </c>
    </row>
    <row r="174" spans="1:25" x14ac:dyDescent="0.25">
      <c r="A174" s="32" t="s">
        <v>182</v>
      </c>
      <c r="B174" s="23">
        <v>44241479</v>
      </c>
      <c r="C174" s="38">
        <v>72214952.709999993</v>
      </c>
      <c r="D174" s="37">
        <f t="shared" si="22"/>
        <v>116456431.70999999</v>
      </c>
      <c r="E174" s="37">
        <f t="shared" si="23"/>
        <v>0.13434841407942949</v>
      </c>
      <c r="F174" s="6">
        <v>3298477</v>
      </c>
      <c r="G174" s="6"/>
      <c r="H174" s="6">
        <v>6213146</v>
      </c>
      <c r="I174" s="6">
        <v>9319718</v>
      </c>
      <c r="J174" s="9"/>
      <c r="K174" s="6"/>
      <c r="L174" s="6">
        <v>17929968.48</v>
      </c>
      <c r="M174" s="25"/>
      <c r="N174" s="25"/>
      <c r="O174" s="54">
        <f t="shared" si="24"/>
        <v>36761309.480000004</v>
      </c>
      <c r="P174" s="55">
        <f t="shared" si="25"/>
        <v>0</v>
      </c>
      <c r="Q174" s="10">
        <f t="shared" si="26"/>
        <v>36761309.480000004</v>
      </c>
      <c r="R174" s="10">
        <f t="shared" si="27"/>
        <v>153217741.19</v>
      </c>
      <c r="S174" s="9">
        <f t="shared" si="28"/>
        <v>0.11426245063325129</v>
      </c>
      <c r="T174" s="10">
        <f t="shared" si="29"/>
        <v>83.092406291390049</v>
      </c>
      <c r="U174" s="47">
        <f t="shared" si="30"/>
        <v>0</v>
      </c>
      <c r="V174" s="10">
        <f t="shared" si="31"/>
        <v>31.566577251433465</v>
      </c>
      <c r="W174" s="10">
        <f t="shared" si="32"/>
        <v>4</v>
      </c>
      <c r="X174" s="16">
        <v>3592</v>
      </c>
      <c r="Y174" s="13">
        <v>0</v>
      </c>
    </row>
    <row r="175" spans="1:25" x14ac:dyDescent="0.25">
      <c r="A175" s="32" t="s">
        <v>183</v>
      </c>
      <c r="B175" s="23">
        <v>51947536</v>
      </c>
      <c r="C175" s="38">
        <v>79363283.349999994</v>
      </c>
      <c r="D175" s="37">
        <f t="shared" si="22"/>
        <v>131310819.34999999</v>
      </c>
      <c r="E175" s="37">
        <f t="shared" si="23"/>
        <v>0.15148498088172241</v>
      </c>
      <c r="F175" s="6">
        <v>3873011</v>
      </c>
      <c r="G175" s="6"/>
      <c r="H175" s="6">
        <v>7295362</v>
      </c>
      <c r="I175" s="6">
        <v>10943043</v>
      </c>
      <c r="J175" s="9"/>
      <c r="K175" s="6"/>
      <c r="L175" s="6">
        <v>21053041.199999999</v>
      </c>
      <c r="M175" s="25"/>
      <c r="N175" s="25"/>
      <c r="O175" s="54">
        <f t="shared" si="24"/>
        <v>43164457.200000003</v>
      </c>
      <c r="P175" s="55">
        <f t="shared" si="25"/>
        <v>0</v>
      </c>
      <c r="Q175" s="10">
        <f t="shared" si="26"/>
        <v>43164457.200000003</v>
      </c>
      <c r="R175" s="10">
        <f t="shared" si="27"/>
        <v>174475276.55000001</v>
      </c>
      <c r="S175" s="9">
        <f t="shared" si="28"/>
        <v>0.13011530204452848</v>
      </c>
      <c r="T175" s="10">
        <f t="shared" si="29"/>
        <v>83.09240538377027</v>
      </c>
      <c r="U175" s="47">
        <f t="shared" si="30"/>
        <v>0</v>
      </c>
      <c r="V175" s="10">
        <f t="shared" si="31"/>
        <v>32.871973089245678</v>
      </c>
      <c r="W175" s="10">
        <f t="shared" si="32"/>
        <v>4</v>
      </c>
      <c r="X175" s="16">
        <v>12307</v>
      </c>
      <c r="Y175" s="13">
        <v>0</v>
      </c>
    </row>
    <row r="176" spans="1:25" x14ac:dyDescent="0.25">
      <c r="A176" s="32" t="s">
        <v>184</v>
      </c>
      <c r="B176" s="23">
        <v>65119348</v>
      </c>
      <c r="C176" s="38">
        <v>74646393.090000004</v>
      </c>
      <c r="D176" s="37">
        <f t="shared" si="22"/>
        <v>139765741.09</v>
      </c>
      <c r="E176" s="37">
        <f t="shared" si="23"/>
        <v>0.16123888893347627</v>
      </c>
      <c r="F176" s="6">
        <v>4855051</v>
      </c>
      <c r="G176" s="6"/>
      <c r="H176" s="6">
        <v>9145173</v>
      </c>
      <c r="I176" s="6">
        <v>13717760</v>
      </c>
      <c r="J176" s="9"/>
      <c r="K176" s="6"/>
      <c r="L176" s="6">
        <v>26391248.16</v>
      </c>
      <c r="M176" s="25"/>
      <c r="N176" s="25"/>
      <c r="O176" s="54">
        <f t="shared" si="24"/>
        <v>54109232.159999996</v>
      </c>
      <c r="P176" s="55">
        <f t="shared" si="25"/>
        <v>0</v>
      </c>
      <c r="Q176" s="10">
        <f t="shared" si="26"/>
        <v>54109232.159999996</v>
      </c>
      <c r="R176" s="10">
        <f t="shared" si="27"/>
        <v>193874973.25</v>
      </c>
      <c r="S176" s="9">
        <f t="shared" si="28"/>
        <v>0.14458266639324968</v>
      </c>
      <c r="T176" s="10">
        <f t="shared" si="29"/>
        <v>83.092404672110661</v>
      </c>
      <c r="U176" s="47">
        <f t="shared" si="30"/>
        <v>0</v>
      </c>
      <c r="V176" s="10">
        <f t="shared" si="31"/>
        <v>38.714231211464892</v>
      </c>
      <c r="W176" s="10">
        <f t="shared" si="32"/>
        <v>4</v>
      </c>
      <c r="X176" s="16">
        <v>21700</v>
      </c>
      <c r="Y176" s="13">
        <v>0</v>
      </c>
    </row>
    <row r="177" spans="1:25" x14ac:dyDescent="0.25">
      <c r="A177" s="32" t="s">
        <v>185</v>
      </c>
      <c r="B177" s="23">
        <v>63545214</v>
      </c>
      <c r="C177" s="38">
        <v>75671696.840000004</v>
      </c>
      <c r="D177" s="37">
        <f t="shared" si="22"/>
        <v>139216910.84</v>
      </c>
      <c r="E177" s="37">
        <f t="shared" si="23"/>
        <v>0.16060573821261329</v>
      </c>
      <c r="F177" s="6">
        <v>4737690</v>
      </c>
      <c r="G177" s="6"/>
      <c r="H177" s="6">
        <v>8924106</v>
      </c>
      <c r="I177" s="6">
        <v>13386159</v>
      </c>
      <c r="J177" s="9"/>
      <c r="K177" s="6"/>
      <c r="L177" s="6">
        <v>25753290.870000001</v>
      </c>
      <c r="M177" s="25"/>
      <c r="N177" s="25"/>
      <c r="O177" s="54">
        <f t="shared" si="24"/>
        <v>52801245.870000005</v>
      </c>
      <c r="P177" s="55">
        <f t="shared" si="25"/>
        <v>0</v>
      </c>
      <c r="Q177" s="10">
        <f t="shared" si="26"/>
        <v>52801245.870000005</v>
      </c>
      <c r="R177" s="10">
        <f t="shared" si="27"/>
        <v>192018156.71000001</v>
      </c>
      <c r="S177" s="9">
        <f t="shared" si="28"/>
        <v>0.14319794157881938</v>
      </c>
      <c r="T177" s="10">
        <f t="shared" si="29"/>
        <v>83.092403890558941</v>
      </c>
      <c r="U177" s="47">
        <f t="shared" si="30"/>
        <v>0</v>
      </c>
      <c r="V177" s="10">
        <f t="shared" si="31"/>
        <v>37.927321868737423</v>
      </c>
      <c r="W177" s="10">
        <f t="shared" si="32"/>
        <v>4</v>
      </c>
      <c r="X177" s="16">
        <v>23065</v>
      </c>
      <c r="Y177" s="13">
        <v>0</v>
      </c>
    </row>
    <row r="178" spans="1:25" x14ac:dyDescent="0.25">
      <c r="A178" s="32" t="s">
        <v>186</v>
      </c>
      <c r="B178" s="23">
        <v>62493613</v>
      </c>
      <c r="C178" s="38">
        <v>78895134.969999999</v>
      </c>
      <c r="D178" s="37">
        <f t="shared" si="22"/>
        <v>141388747.97</v>
      </c>
      <c r="E178" s="37">
        <f t="shared" si="23"/>
        <v>0.16311124924167281</v>
      </c>
      <c r="F178" s="6">
        <v>4659286</v>
      </c>
      <c r="G178" s="6"/>
      <c r="H178" s="6">
        <v>8776422</v>
      </c>
      <c r="I178" s="6">
        <v>13164634</v>
      </c>
      <c r="J178" s="9"/>
      <c r="K178" s="6"/>
      <c r="L178" s="6">
        <v>25327103.039999999</v>
      </c>
      <c r="M178" s="25"/>
      <c r="N178" s="25"/>
      <c r="O178" s="54">
        <f t="shared" si="24"/>
        <v>51927445.039999999</v>
      </c>
      <c r="P178" s="55">
        <f t="shared" si="25"/>
        <v>0</v>
      </c>
      <c r="Q178" s="10">
        <f t="shared" si="26"/>
        <v>51927445.039999999</v>
      </c>
      <c r="R178" s="10">
        <f t="shared" si="27"/>
        <v>193316193.00999999</v>
      </c>
      <c r="S178" s="9">
        <f t="shared" si="28"/>
        <v>0.14416595486172631</v>
      </c>
      <c r="T178" s="10">
        <f t="shared" si="29"/>
        <v>83.092403442892632</v>
      </c>
      <c r="U178" s="47">
        <f t="shared" si="30"/>
        <v>0</v>
      </c>
      <c r="V178" s="10">
        <f t="shared" si="31"/>
        <v>36.726716790092809</v>
      </c>
      <c r="W178" s="10">
        <f t="shared" si="32"/>
        <v>4</v>
      </c>
      <c r="X178" s="16">
        <v>21928</v>
      </c>
      <c r="Y178" s="13">
        <v>1</v>
      </c>
    </row>
    <row r="179" spans="1:25" x14ac:dyDescent="0.25">
      <c r="A179" s="32" t="s">
        <v>187</v>
      </c>
      <c r="B179" s="23">
        <v>113485784</v>
      </c>
      <c r="C179" s="38">
        <v>81146902.719999999</v>
      </c>
      <c r="D179" s="37">
        <f t="shared" si="22"/>
        <v>194632686.72</v>
      </c>
      <c r="E179" s="37">
        <f t="shared" si="23"/>
        <v>0.22453541126835919</v>
      </c>
      <c r="F179" s="6">
        <v>8461069</v>
      </c>
      <c r="G179" s="6"/>
      <c r="H179" s="6">
        <v>15937616</v>
      </c>
      <c r="I179" s="6">
        <v>23906423</v>
      </c>
      <c r="J179" s="9"/>
      <c r="K179" s="6"/>
      <c r="L179" s="6">
        <v>45992958.600000001</v>
      </c>
      <c r="M179" s="25"/>
      <c r="N179" s="25"/>
      <c r="O179" s="54">
        <f t="shared" si="24"/>
        <v>94298066.599999994</v>
      </c>
      <c r="P179" s="55">
        <f t="shared" si="25"/>
        <v>0</v>
      </c>
      <c r="Q179" s="10">
        <f t="shared" si="26"/>
        <v>94298066.599999994</v>
      </c>
      <c r="R179" s="10">
        <f t="shared" si="27"/>
        <v>288930753.31999999</v>
      </c>
      <c r="S179" s="9">
        <f t="shared" si="28"/>
        <v>0.21547071299475151</v>
      </c>
      <c r="T179" s="10">
        <f t="shared" si="29"/>
        <v>83.092404419570286</v>
      </c>
      <c r="U179" s="47">
        <f t="shared" si="30"/>
        <v>0</v>
      </c>
      <c r="V179" s="10">
        <f t="shared" si="31"/>
        <v>48.449244671660871</v>
      </c>
      <c r="W179" s="10">
        <f t="shared" si="32"/>
        <v>4</v>
      </c>
      <c r="X179" s="16">
        <v>66204</v>
      </c>
      <c r="Y179" s="13">
        <v>1</v>
      </c>
    </row>
    <row r="180" spans="1:25" x14ac:dyDescent="0.25">
      <c r="A180" s="32" t="s">
        <v>188</v>
      </c>
      <c r="B180" s="23">
        <v>84036327</v>
      </c>
      <c r="C180" s="38">
        <v>79678495.75</v>
      </c>
      <c r="D180" s="37">
        <f t="shared" si="22"/>
        <v>163714822.75</v>
      </c>
      <c r="E180" s="37">
        <f t="shared" si="23"/>
        <v>0.18886742857216302</v>
      </c>
      <c r="F180" s="6">
        <v>6265429</v>
      </c>
      <c r="G180" s="6"/>
      <c r="H180" s="6">
        <v>11801819</v>
      </c>
      <c r="I180" s="6">
        <v>17702728</v>
      </c>
      <c r="J180" s="9"/>
      <c r="K180" s="6"/>
      <c r="L180" s="6">
        <v>34057827.810000002</v>
      </c>
      <c r="M180" s="25"/>
      <c r="N180" s="25"/>
      <c r="O180" s="54">
        <f t="shared" si="24"/>
        <v>69827803.810000002</v>
      </c>
      <c r="P180" s="55">
        <f t="shared" si="25"/>
        <v>0</v>
      </c>
      <c r="Q180" s="10">
        <f t="shared" si="26"/>
        <v>69827803.810000002</v>
      </c>
      <c r="R180" s="10">
        <f t="shared" si="27"/>
        <v>233542626.56</v>
      </c>
      <c r="S180" s="9">
        <f t="shared" si="28"/>
        <v>0.17416490173276025</v>
      </c>
      <c r="T180" s="10">
        <f t="shared" si="29"/>
        <v>83.092403372174999</v>
      </c>
      <c r="U180" s="47">
        <f t="shared" si="30"/>
        <v>0</v>
      </c>
      <c r="V180" s="10">
        <f t="shared" si="31"/>
        <v>42.652096271472153</v>
      </c>
      <c r="W180" s="10">
        <f t="shared" si="32"/>
        <v>4</v>
      </c>
      <c r="X180" s="16">
        <v>43495</v>
      </c>
      <c r="Y180" s="13">
        <v>1</v>
      </c>
    </row>
    <row r="181" spans="1:25" x14ac:dyDescent="0.25">
      <c r="A181" s="32" t="s">
        <v>189</v>
      </c>
      <c r="B181" s="23">
        <v>81801665</v>
      </c>
      <c r="C181" s="38">
        <v>83422250.810000002</v>
      </c>
      <c r="D181" s="37">
        <f t="shared" si="22"/>
        <v>165223915.81</v>
      </c>
      <c r="E181" s="37">
        <f t="shared" si="23"/>
        <v>0.19060837371647368</v>
      </c>
      <c r="F181" s="6">
        <v>6098821</v>
      </c>
      <c r="G181" s="6"/>
      <c r="H181" s="6">
        <v>11487989</v>
      </c>
      <c r="I181" s="6">
        <v>17231984</v>
      </c>
      <c r="J181" s="9"/>
      <c r="K181" s="6"/>
      <c r="L181" s="6">
        <v>33152174.920000002</v>
      </c>
      <c r="M181" s="25"/>
      <c r="N181" s="25"/>
      <c r="O181" s="54">
        <f t="shared" si="24"/>
        <v>67970968.920000002</v>
      </c>
      <c r="P181" s="55">
        <f t="shared" si="25"/>
        <v>0</v>
      </c>
      <c r="Q181" s="10">
        <f t="shared" si="26"/>
        <v>67970968.920000002</v>
      </c>
      <c r="R181" s="10">
        <f t="shared" si="27"/>
        <v>233194884.73000002</v>
      </c>
      <c r="S181" s="9">
        <f t="shared" si="28"/>
        <v>0.17390557253644859</v>
      </c>
      <c r="T181" s="10">
        <f t="shared" si="29"/>
        <v>83.092402727988485</v>
      </c>
      <c r="U181" s="47">
        <f t="shared" si="30"/>
        <v>0</v>
      </c>
      <c r="V181" s="10">
        <f t="shared" si="31"/>
        <v>41.138698708825864</v>
      </c>
      <c r="W181" s="10">
        <f t="shared" si="32"/>
        <v>4</v>
      </c>
      <c r="X181" s="16">
        <v>37970</v>
      </c>
      <c r="Y181" s="13">
        <v>1</v>
      </c>
    </row>
    <row r="182" spans="1:25" x14ac:dyDescent="0.25">
      <c r="A182" s="32" t="s">
        <v>190</v>
      </c>
      <c r="B182" s="23">
        <v>52635196</v>
      </c>
      <c r="C182" s="38">
        <v>76744358.810000002</v>
      </c>
      <c r="D182" s="37">
        <f t="shared" si="22"/>
        <v>129379554.81</v>
      </c>
      <c r="E182" s="37">
        <f t="shared" si="23"/>
        <v>0.14925700322254981</v>
      </c>
      <c r="F182" s="6">
        <v>3924280</v>
      </c>
      <c r="G182" s="6"/>
      <c r="H182" s="6">
        <v>7391935</v>
      </c>
      <c r="I182" s="6">
        <v>11087902</v>
      </c>
      <c r="J182" s="9"/>
      <c r="K182" s="6"/>
      <c r="L182" s="6">
        <v>21331732.440000001</v>
      </c>
      <c r="M182" s="25"/>
      <c r="N182" s="25"/>
      <c r="O182" s="54">
        <f t="shared" si="24"/>
        <v>43735849.439999998</v>
      </c>
      <c r="P182" s="55">
        <f t="shared" si="25"/>
        <v>0</v>
      </c>
      <c r="Q182" s="10">
        <f t="shared" si="26"/>
        <v>43735849.439999998</v>
      </c>
      <c r="R182" s="10">
        <f t="shared" si="27"/>
        <v>173115404.25</v>
      </c>
      <c r="S182" s="9">
        <f t="shared" si="28"/>
        <v>0.1291011744354183</v>
      </c>
      <c r="T182" s="10">
        <f t="shared" si="29"/>
        <v>83.092403493662289</v>
      </c>
      <c r="U182" s="47">
        <f t="shared" si="30"/>
        <v>0</v>
      </c>
      <c r="V182" s="10">
        <f t="shared" si="31"/>
        <v>33.804297366943459</v>
      </c>
      <c r="W182" s="10">
        <f t="shared" si="32"/>
        <v>4</v>
      </c>
      <c r="X182" s="16">
        <v>12704</v>
      </c>
      <c r="Y182" s="13">
        <v>0</v>
      </c>
    </row>
    <row r="183" spans="1:25" x14ac:dyDescent="0.25">
      <c r="A183" s="32" t="s">
        <v>191</v>
      </c>
      <c r="B183" s="23">
        <v>232712646</v>
      </c>
      <c r="C183" s="38">
        <v>94303197.709999993</v>
      </c>
      <c r="D183" s="37">
        <f t="shared" si="22"/>
        <v>327015843.70999998</v>
      </c>
      <c r="E183" s="37">
        <f t="shared" si="23"/>
        <v>0.37725748021105221</v>
      </c>
      <c r="F183" s="6">
        <v>17350170</v>
      </c>
      <c r="G183" s="6"/>
      <c r="H183" s="6">
        <v>32681491</v>
      </c>
      <c r="I183" s="6">
        <v>49022237</v>
      </c>
      <c r="J183" s="9"/>
      <c r="K183" s="6"/>
      <c r="L183" s="6">
        <v>94312632.840000004</v>
      </c>
      <c r="M183" s="25"/>
      <c r="N183" s="25"/>
      <c r="O183" s="54">
        <f t="shared" si="24"/>
        <v>193366530.84</v>
      </c>
      <c r="P183" s="55">
        <f t="shared" si="25"/>
        <v>0</v>
      </c>
      <c r="Q183" s="10">
        <f t="shared" si="26"/>
        <v>193366530.84</v>
      </c>
      <c r="R183" s="10">
        <f t="shared" si="27"/>
        <v>520382374.54999995</v>
      </c>
      <c r="S183" s="9">
        <f t="shared" si="28"/>
        <v>0.38807624313361316</v>
      </c>
      <c r="T183" s="10">
        <f t="shared" si="29"/>
        <v>83.092403512957347</v>
      </c>
      <c r="U183" s="47">
        <f t="shared" si="30"/>
        <v>0</v>
      </c>
      <c r="V183" s="10">
        <f t="shared" si="31"/>
        <v>59.130630689404406</v>
      </c>
      <c r="W183" s="10">
        <f t="shared" si="32"/>
        <v>4</v>
      </c>
      <c r="X183" s="16">
        <v>96210</v>
      </c>
      <c r="Y183" s="13">
        <v>1</v>
      </c>
    </row>
    <row r="184" spans="1:25" x14ac:dyDescent="0.25">
      <c r="A184" s="32" t="s">
        <v>192</v>
      </c>
      <c r="B184" s="23">
        <v>123917890</v>
      </c>
      <c r="C184" s="38">
        <v>77116519.319999993</v>
      </c>
      <c r="D184" s="37">
        <f t="shared" si="22"/>
        <v>201034409.31999999</v>
      </c>
      <c r="E184" s="37">
        <f t="shared" si="23"/>
        <v>0.23192067343084902</v>
      </c>
      <c r="F184" s="6">
        <v>9238847</v>
      </c>
      <c r="G184" s="6"/>
      <c r="H184" s="6">
        <v>17402670</v>
      </c>
      <c r="I184" s="6">
        <v>26104005</v>
      </c>
      <c r="J184" s="9"/>
      <c r="K184" s="6"/>
      <c r="L184" s="6">
        <v>50220830.960000001</v>
      </c>
      <c r="M184" s="25"/>
      <c r="N184" s="25"/>
      <c r="O184" s="54">
        <f t="shared" si="24"/>
        <v>102966352.96000001</v>
      </c>
      <c r="P184" s="55">
        <f t="shared" si="25"/>
        <v>0</v>
      </c>
      <c r="Q184" s="10">
        <f t="shared" si="26"/>
        <v>102966352.96000001</v>
      </c>
      <c r="R184" s="10">
        <f t="shared" si="27"/>
        <v>304000762.27999997</v>
      </c>
      <c r="S184" s="9">
        <f t="shared" si="28"/>
        <v>0.22670920366470165</v>
      </c>
      <c r="T184" s="10">
        <f t="shared" si="29"/>
        <v>83.092403332561588</v>
      </c>
      <c r="U184" s="47">
        <f t="shared" si="30"/>
        <v>0</v>
      </c>
      <c r="V184" s="10">
        <f t="shared" si="31"/>
        <v>51.218273184319173</v>
      </c>
      <c r="W184" s="10">
        <f t="shared" si="32"/>
        <v>4</v>
      </c>
      <c r="X184" s="16">
        <v>22851</v>
      </c>
      <c r="Y184" s="13">
        <v>1</v>
      </c>
    </row>
    <row r="185" spans="1:25" x14ac:dyDescent="0.25">
      <c r="A185" s="32" t="s">
        <v>193</v>
      </c>
      <c r="B185" s="23">
        <v>341179446</v>
      </c>
      <c r="C185" s="38">
        <v>88131049.780000001</v>
      </c>
      <c r="D185" s="37">
        <f t="shared" si="22"/>
        <v>429310495.77999997</v>
      </c>
      <c r="E185" s="37">
        <f t="shared" si="23"/>
        <v>0.49526834549872201</v>
      </c>
      <c r="F185" s="6">
        <v>25437043</v>
      </c>
      <c r="G185" s="6"/>
      <c r="H185" s="6">
        <v>47914255</v>
      </c>
      <c r="I185" s="6">
        <v>71871383</v>
      </c>
      <c r="J185" s="9"/>
      <c r="K185" s="6"/>
      <c r="L185" s="6">
        <v>138271522.28999999</v>
      </c>
      <c r="M185" s="25"/>
      <c r="N185" s="25"/>
      <c r="O185" s="54">
        <f t="shared" si="24"/>
        <v>283494203.28999996</v>
      </c>
      <c r="P185" s="55">
        <f t="shared" si="25"/>
        <v>0</v>
      </c>
      <c r="Q185" s="10">
        <f t="shared" si="26"/>
        <v>283494203.28999996</v>
      </c>
      <c r="R185" s="10">
        <f t="shared" si="27"/>
        <v>712804699.06999993</v>
      </c>
      <c r="S185" s="9">
        <f t="shared" si="28"/>
        <v>0.53157559370122842</v>
      </c>
      <c r="T185" s="10">
        <f t="shared" si="29"/>
        <v>83.092403898797571</v>
      </c>
      <c r="U185" s="47">
        <f t="shared" si="30"/>
        <v>0</v>
      </c>
      <c r="V185" s="10">
        <f t="shared" si="31"/>
        <v>66.034771121756236</v>
      </c>
      <c r="W185" s="10">
        <f t="shared" si="32"/>
        <v>4</v>
      </c>
      <c r="X185" s="16">
        <v>362371</v>
      </c>
      <c r="Y185" s="13">
        <v>0</v>
      </c>
    </row>
    <row r="186" spans="1:25" x14ac:dyDescent="0.25">
      <c r="A186" s="32" t="s">
        <v>194</v>
      </c>
      <c r="B186" s="23">
        <v>170093924</v>
      </c>
      <c r="C186" s="38">
        <v>83908821.439999998</v>
      </c>
      <c r="D186" s="37">
        <f t="shared" si="22"/>
        <v>254002745.44</v>
      </c>
      <c r="E186" s="37">
        <f t="shared" si="23"/>
        <v>0.2930268901477493</v>
      </c>
      <c r="F186" s="6">
        <v>12681557</v>
      </c>
      <c r="G186" s="6"/>
      <c r="H186" s="6">
        <v>23887499</v>
      </c>
      <c r="I186" s="6">
        <v>35831249</v>
      </c>
      <c r="J186" s="9"/>
      <c r="K186" s="6"/>
      <c r="L186" s="6">
        <v>68934826.290000007</v>
      </c>
      <c r="M186" s="25"/>
      <c r="N186" s="25"/>
      <c r="O186" s="54">
        <f t="shared" si="24"/>
        <v>141335131.29000002</v>
      </c>
      <c r="P186" s="55">
        <f t="shared" si="25"/>
        <v>0</v>
      </c>
      <c r="Q186" s="10">
        <f t="shared" si="26"/>
        <v>141335131.29000002</v>
      </c>
      <c r="R186" s="10">
        <f t="shared" si="27"/>
        <v>395337876.73000002</v>
      </c>
      <c r="S186" s="9">
        <f t="shared" si="28"/>
        <v>0.29482404761012265</v>
      </c>
      <c r="T186" s="10">
        <f t="shared" si="29"/>
        <v>83.092404458844754</v>
      </c>
      <c r="U186" s="47">
        <f t="shared" si="30"/>
        <v>0</v>
      </c>
      <c r="V186" s="10">
        <f t="shared" si="31"/>
        <v>55.643151039635484</v>
      </c>
      <c r="W186" s="10">
        <f t="shared" si="32"/>
        <v>4</v>
      </c>
      <c r="X186" s="16">
        <v>67332</v>
      </c>
      <c r="Y186" s="13">
        <v>1</v>
      </c>
    </row>
    <row r="187" spans="1:25" x14ac:dyDescent="0.25">
      <c r="A187" s="32" t="s">
        <v>195</v>
      </c>
      <c r="B187" s="23">
        <v>146904047</v>
      </c>
      <c r="C187" s="38">
        <v>82365439.859999999</v>
      </c>
      <c r="D187" s="37">
        <f t="shared" si="22"/>
        <v>229269486.86000001</v>
      </c>
      <c r="E187" s="37">
        <f t="shared" si="23"/>
        <v>0.26449369523143873</v>
      </c>
      <c r="F187" s="6">
        <v>10952607</v>
      </c>
      <c r="G187" s="6"/>
      <c r="H187" s="6">
        <v>20630780</v>
      </c>
      <c r="I187" s="6">
        <v>30946170</v>
      </c>
      <c r="J187" s="9"/>
      <c r="K187" s="6"/>
      <c r="L187" s="6">
        <v>59536547.18</v>
      </c>
      <c r="M187" s="25"/>
      <c r="N187" s="25"/>
      <c r="O187" s="54">
        <f t="shared" si="24"/>
        <v>122066104.18000001</v>
      </c>
      <c r="P187" s="55">
        <f t="shared" si="25"/>
        <v>0</v>
      </c>
      <c r="Q187" s="10">
        <f t="shared" si="26"/>
        <v>122066104.18000001</v>
      </c>
      <c r="R187" s="10">
        <f t="shared" si="27"/>
        <v>351335591.04000002</v>
      </c>
      <c r="S187" s="9">
        <f t="shared" si="28"/>
        <v>0.26200925111622947</v>
      </c>
      <c r="T187" s="10">
        <f t="shared" si="29"/>
        <v>83.092403968966224</v>
      </c>
      <c r="U187" s="47">
        <f t="shared" si="30"/>
        <v>0</v>
      </c>
      <c r="V187" s="10">
        <f t="shared" si="31"/>
        <v>53.24132131657705</v>
      </c>
      <c r="W187" s="10">
        <f t="shared" si="32"/>
        <v>4</v>
      </c>
      <c r="X187" s="16">
        <v>56629</v>
      </c>
      <c r="Y187" s="13">
        <v>0</v>
      </c>
    </row>
    <row r="188" spans="1:25" x14ac:dyDescent="0.25">
      <c r="A188" s="32" t="s">
        <v>196</v>
      </c>
      <c r="B188" s="23">
        <v>213638382</v>
      </c>
      <c r="C188" s="38">
        <v>92924552.840000004</v>
      </c>
      <c r="D188" s="37">
        <f t="shared" si="22"/>
        <v>306562934.84000003</v>
      </c>
      <c r="E188" s="37">
        <f t="shared" si="23"/>
        <v>0.35366225382769362</v>
      </c>
      <c r="F188" s="6">
        <v>15928066</v>
      </c>
      <c r="G188" s="6"/>
      <c r="H188" s="6">
        <v>30002757</v>
      </c>
      <c r="I188" s="6">
        <v>45004135</v>
      </c>
      <c r="J188" s="9"/>
      <c r="K188" s="6"/>
      <c r="L188" s="6">
        <v>86582309.109999999</v>
      </c>
      <c r="M188" s="25"/>
      <c r="N188" s="25"/>
      <c r="O188" s="54">
        <f t="shared" si="24"/>
        <v>177517267.11000001</v>
      </c>
      <c r="P188" s="55">
        <f t="shared" si="25"/>
        <v>0</v>
      </c>
      <c r="Q188" s="10">
        <f t="shared" si="26"/>
        <v>177517267.11000001</v>
      </c>
      <c r="R188" s="10">
        <f t="shared" si="27"/>
        <v>484080201.95000005</v>
      </c>
      <c r="S188" s="9">
        <f t="shared" si="28"/>
        <v>0.36100382206558879</v>
      </c>
      <c r="T188" s="10">
        <f t="shared" si="29"/>
        <v>83.092403831255396</v>
      </c>
      <c r="U188" s="47">
        <f t="shared" si="30"/>
        <v>0</v>
      </c>
      <c r="V188" s="10">
        <f t="shared" si="31"/>
        <v>57.905652293761158</v>
      </c>
      <c r="W188" s="10">
        <f t="shared" si="32"/>
        <v>4</v>
      </c>
      <c r="X188" s="16">
        <v>141593</v>
      </c>
      <c r="Y188" s="13">
        <v>1</v>
      </c>
    </row>
    <row r="189" spans="1:25" x14ac:dyDescent="0.25">
      <c r="A189" s="32" t="s">
        <v>197</v>
      </c>
      <c r="B189" s="23">
        <v>131733885</v>
      </c>
      <c r="C189" s="38">
        <v>80298300.209999993</v>
      </c>
      <c r="D189" s="37">
        <f t="shared" si="22"/>
        <v>212032185.20999998</v>
      </c>
      <c r="E189" s="37">
        <f t="shared" si="23"/>
        <v>0.24460811136387653</v>
      </c>
      <c r="F189" s="6">
        <v>9821578</v>
      </c>
      <c r="G189" s="6"/>
      <c r="H189" s="6">
        <v>18500326</v>
      </c>
      <c r="I189" s="6">
        <v>27750489</v>
      </c>
      <c r="J189" s="9"/>
      <c r="K189" s="6"/>
      <c r="L189" s="6">
        <v>53388458.990000002</v>
      </c>
      <c r="M189" s="25"/>
      <c r="N189" s="25"/>
      <c r="O189" s="54">
        <f t="shared" si="24"/>
        <v>109460851.99000001</v>
      </c>
      <c r="P189" s="55">
        <f t="shared" si="25"/>
        <v>0</v>
      </c>
      <c r="Q189" s="10">
        <f t="shared" si="26"/>
        <v>109460851.99000001</v>
      </c>
      <c r="R189" s="10">
        <f t="shared" si="27"/>
        <v>321493037.19999999</v>
      </c>
      <c r="S189" s="9">
        <f t="shared" si="28"/>
        <v>0.23975410423552543</v>
      </c>
      <c r="T189" s="10">
        <f t="shared" si="29"/>
        <v>83.092404046233057</v>
      </c>
      <c r="U189" s="47">
        <f t="shared" si="30"/>
        <v>0</v>
      </c>
      <c r="V189" s="10">
        <f t="shared" si="31"/>
        <v>51.62463985436375</v>
      </c>
      <c r="W189" s="10">
        <f t="shared" si="32"/>
        <v>4</v>
      </c>
      <c r="X189" s="16">
        <v>29841</v>
      </c>
      <c r="Y189" s="13">
        <v>1</v>
      </c>
    </row>
    <row r="190" spans="1:25" x14ac:dyDescent="0.25">
      <c r="A190" s="32" t="s">
        <v>198</v>
      </c>
      <c r="B190" s="23">
        <v>145444398</v>
      </c>
      <c r="C190" s="38">
        <v>64950639.530000001</v>
      </c>
      <c r="D190" s="37">
        <f t="shared" si="22"/>
        <v>210395037.53</v>
      </c>
      <c r="E190" s="37">
        <f t="shared" si="23"/>
        <v>0.24271943770977103</v>
      </c>
      <c r="F190" s="6">
        <v>10843782</v>
      </c>
      <c r="G190" s="6"/>
      <c r="H190" s="6">
        <v>20425791</v>
      </c>
      <c r="I190" s="6">
        <v>30638686</v>
      </c>
      <c r="J190" s="9"/>
      <c r="K190" s="6"/>
      <c r="L190" s="6">
        <v>58944987.960000001</v>
      </c>
      <c r="M190" s="25"/>
      <c r="N190" s="25"/>
      <c r="O190" s="54">
        <f t="shared" si="24"/>
        <v>120853246.96000001</v>
      </c>
      <c r="P190" s="55">
        <f t="shared" si="25"/>
        <v>0</v>
      </c>
      <c r="Q190" s="10">
        <f t="shared" si="26"/>
        <v>120853246.96000001</v>
      </c>
      <c r="R190" s="10">
        <f t="shared" si="27"/>
        <v>331248284.49000001</v>
      </c>
      <c r="S190" s="9">
        <f t="shared" si="28"/>
        <v>0.24702910028514438</v>
      </c>
      <c r="T190" s="10">
        <f t="shared" si="29"/>
        <v>83.092404122708118</v>
      </c>
      <c r="U190" s="47">
        <f t="shared" si="30"/>
        <v>0</v>
      </c>
      <c r="V190" s="10">
        <f t="shared" si="31"/>
        <v>57.441110959077477</v>
      </c>
      <c r="W190" s="10">
        <f t="shared" si="32"/>
        <v>4</v>
      </c>
      <c r="X190" s="16">
        <v>76888</v>
      </c>
      <c r="Y190" s="13">
        <v>0</v>
      </c>
    </row>
    <row r="191" spans="1:25" x14ac:dyDescent="0.25">
      <c r="A191" s="32" t="s">
        <v>199</v>
      </c>
      <c r="B191" s="23">
        <v>341584360</v>
      </c>
      <c r="C191" s="38">
        <v>103192889.09999999</v>
      </c>
      <c r="D191" s="37">
        <f t="shared" si="22"/>
        <v>444777249.10000002</v>
      </c>
      <c r="E191" s="37">
        <f t="shared" si="23"/>
        <v>0.51311135982595324</v>
      </c>
      <c r="F191" s="6">
        <v>25467232</v>
      </c>
      <c r="G191" s="6"/>
      <c r="H191" s="6">
        <v>47971120</v>
      </c>
      <c r="I191" s="6">
        <v>71956680</v>
      </c>
      <c r="J191" s="9"/>
      <c r="K191" s="6"/>
      <c r="L191" s="6">
        <v>138435623.91999999</v>
      </c>
      <c r="M191" s="25"/>
      <c r="N191" s="25"/>
      <c r="O191" s="54">
        <f t="shared" si="24"/>
        <v>283830655.91999996</v>
      </c>
      <c r="P191" s="55">
        <f t="shared" si="25"/>
        <v>0</v>
      </c>
      <c r="Q191" s="10">
        <f t="shared" si="26"/>
        <v>283830655.91999996</v>
      </c>
      <c r="R191" s="10">
        <f t="shared" si="27"/>
        <v>728607905.01999998</v>
      </c>
      <c r="S191" s="9">
        <f t="shared" si="28"/>
        <v>0.54336086755844959</v>
      </c>
      <c r="T191" s="10">
        <f t="shared" si="29"/>
        <v>83.092403855961066</v>
      </c>
      <c r="U191" s="47">
        <f t="shared" si="30"/>
        <v>0</v>
      </c>
      <c r="V191" s="10">
        <f t="shared" si="31"/>
        <v>63.814112905803292</v>
      </c>
      <c r="W191" s="10">
        <f t="shared" si="32"/>
        <v>4</v>
      </c>
      <c r="X191" s="16">
        <v>289531</v>
      </c>
      <c r="Y191" s="13">
        <v>1</v>
      </c>
    </row>
    <row r="192" spans="1:25" x14ac:dyDescent="0.25">
      <c r="A192" s="32" t="s">
        <v>200</v>
      </c>
      <c r="B192" s="23">
        <v>156573189</v>
      </c>
      <c r="C192" s="38">
        <v>74178922.590000004</v>
      </c>
      <c r="D192" s="37">
        <f t="shared" si="22"/>
        <v>230752111.59</v>
      </c>
      <c r="E192" s="37">
        <f t="shared" si="23"/>
        <v>0.26620410553875834</v>
      </c>
      <c r="F192" s="6">
        <v>11673502</v>
      </c>
      <c r="G192" s="6"/>
      <c r="H192" s="6">
        <v>21988686</v>
      </c>
      <c r="I192" s="6">
        <v>32983029</v>
      </c>
      <c r="J192" s="9"/>
      <c r="K192" s="6"/>
      <c r="L192" s="6">
        <v>63455209.359999999</v>
      </c>
      <c r="M192" s="25"/>
      <c r="N192" s="25"/>
      <c r="O192" s="54">
        <f t="shared" si="24"/>
        <v>130100426.36</v>
      </c>
      <c r="P192" s="55">
        <f t="shared" si="25"/>
        <v>0</v>
      </c>
      <c r="Q192" s="10">
        <f t="shared" si="26"/>
        <v>130100426.36</v>
      </c>
      <c r="R192" s="10">
        <f t="shared" si="27"/>
        <v>360852537.94999999</v>
      </c>
      <c r="S192" s="9">
        <f t="shared" si="28"/>
        <v>0.26910653415954666</v>
      </c>
      <c r="T192" s="10">
        <f t="shared" si="29"/>
        <v>83.092403744807157</v>
      </c>
      <c r="U192" s="47">
        <f t="shared" si="30"/>
        <v>0</v>
      </c>
      <c r="V192" s="10">
        <f t="shared" si="31"/>
        <v>56.381033943109585</v>
      </c>
      <c r="W192" s="10">
        <f t="shared" si="32"/>
        <v>4</v>
      </c>
      <c r="X192" s="16">
        <v>90554</v>
      </c>
      <c r="Y192" s="13">
        <v>0</v>
      </c>
    </row>
    <row r="193" spans="1:25" x14ac:dyDescent="0.25">
      <c r="A193" s="32" t="s">
        <v>201</v>
      </c>
      <c r="B193" s="23">
        <v>230949874</v>
      </c>
      <c r="C193" s="38">
        <v>94227662.620000005</v>
      </c>
      <c r="D193" s="37">
        <f t="shared" si="22"/>
        <v>325177536.62</v>
      </c>
      <c r="E193" s="37">
        <f t="shared" si="23"/>
        <v>0.37513674167814332</v>
      </c>
      <c r="F193" s="6">
        <v>17218745</v>
      </c>
      <c r="G193" s="6"/>
      <c r="H193" s="6">
        <v>32433933</v>
      </c>
      <c r="I193" s="6">
        <v>48650899</v>
      </c>
      <c r="J193" s="9"/>
      <c r="K193" s="6"/>
      <c r="L193" s="6">
        <v>93598225.329999998</v>
      </c>
      <c r="M193" s="25"/>
      <c r="N193" s="25"/>
      <c r="O193" s="54">
        <f t="shared" si="24"/>
        <v>191901802.32999998</v>
      </c>
      <c r="P193" s="55">
        <f t="shared" si="25"/>
        <v>0</v>
      </c>
      <c r="Q193" s="10">
        <f t="shared" si="26"/>
        <v>191901802.32999998</v>
      </c>
      <c r="R193" s="10">
        <f t="shared" si="27"/>
        <v>517079338.94999999</v>
      </c>
      <c r="S193" s="9">
        <f t="shared" si="28"/>
        <v>0.38561299743338545</v>
      </c>
      <c r="T193" s="10">
        <f t="shared" si="29"/>
        <v>83.092403994989823</v>
      </c>
      <c r="U193" s="47">
        <f t="shared" si="30"/>
        <v>0</v>
      </c>
      <c r="V193" s="10">
        <f t="shared" si="31"/>
        <v>59.014470779466841</v>
      </c>
      <c r="W193" s="10">
        <f t="shared" si="32"/>
        <v>4</v>
      </c>
      <c r="X193" s="16">
        <v>157961</v>
      </c>
      <c r="Y193" s="13">
        <v>1</v>
      </c>
    </row>
    <row r="194" spans="1:25" x14ac:dyDescent="0.25">
      <c r="A194" s="32" t="s">
        <v>202</v>
      </c>
      <c r="B194" s="23">
        <v>246454961</v>
      </c>
      <c r="C194" s="38">
        <v>95940569.790000007</v>
      </c>
      <c r="D194" s="37">
        <f t="shared" si="22"/>
        <v>342395530.79000002</v>
      </c>
      <c r="E194" s="37">
        <f t="shared" si="23"/>
        <v>0.39500005172810881</v>
      </c>
      <c r="F194" s="6">
        <v>18374745</v>
      </c>
      <c r="G194" s="6"/>
      <c r="H194" s="6">
        <v>34611422</v>
      </c>
      <c r="I194" s="6">
        <v>51917134</v>
      </c>
      <c r="J194" s="9"/>
      <c r="K194" s="6"/>
      <c r="L194" s="6">
        <v>99882050.430000007</v>
      </c>
      <c r="M194" s="25"/>
      <c r="N194" s="25"/>
      <c r="O194" s="54">
        <f t="shared" si="24"/>
        <v>204785351.43000001</v>
      </c>
      <c r="P194" s="55">
        <f t="shared" si="25"/>
        <v>0</v>
      </c>
      <c r="Q194" s="10">
        <f t="shared" si="26"/>
        <v>204785351.43000001</v>
      </c>
      <c r="R194" s="10">
        <f t="shared" si="27"/>
        <v>547180882.22000003</v>
      </c>
      <c r="S194" s="9">
        <f t="shared" si="28"/>
        <v>0.40806128622265747</v>
      </c>
      <c r="T194" s="10">
        <f t="shared" si="29"/>
        <v>83.092403820590974</v>
      </c>
      <c r="U194" s="47">
        <f t="shared" si="30"/>
        <v>0</v>
      </c>
      <c r="V194" s="10">
        <f t="shared" si="31"/>
        <v>59.809586578862252</v>
      </c>
      <c r="W194" s="10">
        <f t="shared" si="32"/>
        <v>4</v>
      </c>
      <c r="X194" s="16">
        <v>170728</v>
      </c>
      <c r="Y194" s="13">
        <v>1</v>
      </c>
    </row>
    <row r="195" spans="1:25" x14ac:dyDescent="0.25">
      <c r="A195" s="32" t="s">
        <v>203</v>
      </c>
      <c r="B195" s="23">
        <v>162113032</v>
      </c>
      <c r="C195" s="38">
        <v>69889948.010000005</v>
      </c>
      <c r="D195" s="37">
        <f t="shared" si="22"/>
        <v>232002980.00999999</v>
      </c>
      <c r="E195" s="37">
        <f t="shared" si="23"/>
        <v>0.2676471532603949</v>
      </c>
      <c r="F195" s="6">
        <v>12086532</v>
      </c>
      <c r="G195" s="6"/>
      <c r="H195" s="6">
        <v>22766686</v>
      </c>
      <c r="I195" s="6">
        <v>34150029</v>
      </c>
      <c r="J195" s="9"/>
      <c r="K195" s="6"/>
      <c r="L195" s="6">
        <v>65700369.659999996</v>
      </c>
      <c r="M195" s="25"/>
      <c r="N195" s="25"/>
      <c r="O195" s="54">
        <f t="shared" si="24"/>
        <v>134703616.66</v>
      </c>
      <c r="P195" s="55">
        <f t="shared" si="25"/>
        <v>0</v>
      </c>
      <c r="Q195" s="10">
        <f t="shared" si="26"/>
        <v>134703616.66</v>
      </c>
      <c r="R195" s="10">
        <f t="shared" si="27"/>
        <v>366706596.66999996</v>
      </c>
      <c r="S195" s="9">
        <f t="shared" si="28"/>
        <v>0.27347221068174959</v>
      </c>
      <c r="T195" s="10">
        <f t="shared" si="29"/>
        <v>83.092404724131001</v>
      </c>
      <c r="U195" s="47">
        <f t="shared" si="30"/>
        <v>0</v>
      </c>
      <c r="V195" s="10">
        <f t="shared" si="31"/>
        <v>58.061157944692731</v>
      </c>
      <c r="W195" s="10">
        <f t="shared" si="32"/>
        <v>4</v>
      </c>
      <c r="X195" s="16">
        <v>76035</v>
      </c>
      <c r="Y195" s="13">
        <v>0</v>
      </c>
    </row>
    <row r="196" spans="1:25" x14ac:dyDescent="0.25">
      <c r="A196" s="32" t="s">
        <v>204</v>
      </c>
      <c r="B196" s="23">
        <v>164175447</v>
      </c>
      <c r="C196" s="38">
        <v>82293530.870000005</v>
      </c>
      <c r="D196" s="37">
        <f t="shared" si="22"/>
        <v>246468977.87</v>
      </c>
      <c r="E196" s="37">
        <f t="shared" si="23"/>
        <v>0.2843356593568816</v>
      </c>
      <c r="F196" s="6">
        <v>12240297</v>
      </c>
      <c r="G196" s="6"/>
      <c r="H196" s="6">
        <v>23056325</v>
      </c>
      <c r="I196" s="6">
        <v>34584488</v>
      </c>
      <c r="J196" s="9"/>
      <c r="K196" s="6"/>
      <c r="L196" s="6">
        <v>66536215.090000004</v>
      </c>
      <c r="M196" s="25"/>
      <c r="N196" s="25"/>
      <c r="O196" s="54">
        <f t="shared" si="24"/>
        <v>136417325.09</v>
      </c>
      <c r="P196" s="55">
        <f t="shared" si="25"/>
        <v>0</v>
      </c>
      <c r="Q196" s="10">
        <f t="shared" si="26"/>
        <v>136417325.09</v>
      </c>
      <c r="R196" s="10">
        <f t="shared" si="27"/>
        <v>382886302.96000004</v>
      </c>
      <c r="S196" s="9">
        <f t="shared" si="28"/>
        <v>0.28553826045420438</v>
      </c>
      <c r="T196" s="10">
        <f t="shared" si="29"/>
        <v>83.092403634509367</v>
      </c>
      <c r="U196" s="47">
        <f t="shared" si="30"/>
        <v>0</v>
      </c>
      <c r="V196" s="10">
        <f t="shared" si="31"/>
        <v>55.348679687369525</v>
      </c>
      <c r="W196" s="10">
        <f t="shared" si="32"/>
        <v>4</v>
      </c>
      <c r="X196" s="16">
        <v>42125</v>
      </c>
      <c r="Y196" s="13">
        <v>1</v>
      </c>
    </row>
    <row r="197" spans="1:25" x14ac:dyDescent="0.25">
      <c r="A197" s="32" t="s">
        <v>205</v>
      </c>
      <c r="B197" s="23">
        <v>209604254</v>
      </c>
      <c r="C197" s="38">
        <v>100209855.18000001</v>
      </c>
      <c r="D197" s="37">
        <f t="shared" si="22"/>
        <v>309814109.18000001</v>
      </c>
      <c r="E197" s="37">
        <f t="shared" si="23"/>
        <v>0.35741292787859041</v>
      </c>
      <c r="F197" s="6">
        <v>15627297</v>
      </c>
      <c r="G197" s="6"/>
      <c r="H197" s="6">
        <v>29436216</v>
      </c>
      <c r="I197" s="6">
        <v>44154323</v>
      </c>
      <c r="J197" s="9"/>
      <c r="K197" s="6"/>
      <c r="L197" s="6">
        <v>84947377.670000002</v>
      </c>
      <c r="M197" s="25"/>
      <c r="N197" s="25"/>
      <c r="O197" s="54">
        <f t="shared" si="24"/>
        <v>174165213.67000002</v>
      </c>
      <c r="P197" s="55">
        <f t="shared" si="25"/>
        <v>0</v>
      </c>
      <c r="Q197" s="10">
        <f t="shared" si="26"/>
        <v>174165213.67000002</v>
      </c>
      <c r="R197" s="10">
        <f t="shared" si="27"/>
        <v>483979322.85000002</v>
      </c>
      <c r="S197" s="9">
        <f t="shared" si="28"/>
        <v>0.36092859126598198</v>
      </c>
      <c r="T197" s="10">
        <f t="shared" si="29"/>
        <v>83.092404064470955</v>
      </c>
      <c r="U197" s="47">
        <f t="shared" si="30"/>
        <v>0</v>
      </c>
      <c r="V197" s="10">
        <f t="shared" si="31"/>
        <v>56.216036813485189</v>
      </c>
      <c r="W197" s="10">
        <f t="shared" si="32"/>
        <v>4</v>
      </c>
      <c r="X197" s="16">
        <v>124671</v>
      </c>
      <c r="Y197" s="13">
        <v>1</v>
      </c>
    </row>
    <row r="198" spans="1:25" x14ac:dyDescent="0.25">
      <c r="A198" s="32" t="s">
        <v>206</v>
      </c>
      <c r="B198" s="23">
        <v>149265493</v>
      </c>
      <c r="C198" s="38">
        <v>80902068.760000005</v>
      </c>
      <c r="D198" s="37">
        <f t="shared" ref="D198:D261" si="33">B198+C198</f>
        <v>230167561.75999999</v>
      </c>
      <c r="E198" s="37">
        <f t="shared" ref="E198:E261" si="34">(D198/$D$5)*100</f>
        <v>0.26552974739934299</v>
      </c>
      <c r="F198" s="6">
        <v>11128668</v>
      </c>
      <c r="G198" s="6"/>
      <c r="H198" s="6">
        <v>20962414</v>
      </c>
      <c r="I198" s="6">
        <v>31443622</v>
      </c>
      <c r="J198" s="9"/>
      <c r="K198" s="6"/>
      <c r="L198" s="6">
        <v>60493582.450000003</v>
      </c>
      <c r="M198" s="25"/>
      <c r="N198" s="25"/>
      <c r="O198" s="54">
        <f t="shared" ref="O198:O261" si="35">F198+H198+I198+L198</f>
        <v>124028286.45</v>
      </c>
      <c r="P198" s="55">
        <f t="shared" ref="P198:P261" si="36">G198+J198+K198+M198+N198</f>
        <v>0</v>
      </c>
      <c r="Q198" s="10">
        <f t="shared" ref="Q198:Q261" si="37">O198+P198</f>
        <v>124028286.45</v>
      </c>
      <c r="R198" s="10">
        <f t="shared" ref="R198:R261" si="38">D198+Q198</f>
        <v>354195848.20999998</v>
      </c>
      <c r="S198" s="9">
        <f t="shared" ref="S198:S261" si="39">(R198/$R$5)*100</f>
        <v>0.26414229387712129</v>
      </c>
      <c r="T198" s="10">
        <f t="shared" ref="T198:T261" si="40">(O198/B198)*100</f>
        <v>83.092403982479738</v>
      </c>
      <c r="U198" s="47">
        <f t="shared" ref="U198:U261" si="41">(P198/B198)*100</f>
        <v>0</v>
      </c>
      <c r="V198" s="10">
        <f t="shared" ref="V198:V261" si="42">(Q198/D198)*100</f>
        <v>53.88608433855967</v>
      </c>
      <c r="W198" s="10">
        <f t="shared" ref="W198:W261" si="43">COUNT(F198:N198)</f>
        <v>4</v>
      </c>
      <c r="X198" s="16">
        <v>23879</v>
      </c>
      <c r="Y198" s="13">
        <v>1</v>
      </c>
    </row>
    <row r="199" spans="1:25" x14ac:dyDescent="0.25">
      <c r="A199" s="32" t="s">
        <v>207</v>
      </c>
      <c r="B199" s="23">
        <v>288718611</v>
      </c>
      <c r="C199" s="38">
        <v>93581978.469999999</v>
      </c>
      <c r="D199" s="37">
        <f t="shared" si="33"/>
        <v>382300589.47000003</v>
      </c>
      <c r="E199" s="37">
        <f t="shared" si="34"/>
        <v>0.44103599211098948</v>
      </c>
      <c r="F199" s="6">
        <v>21525762</v>
      </c>
      <c r="G199" s="6"/>
      <c r="H199" s="6">
        <v>40546807</v>
      </c>
      <c r="I199" s="6">
        <v>60820211</v>
      </c>
      <c r="J199" s="9"/>
      <c r="K199" s="6"/>
      <c r="L199" s="6">
        <v>117010453.98</v>
      </c>
      <c r="M199" s="25"/>
      <c r="N199" s="25"/>
      <c r="O199" s="54">
        <f t="shared" si="35"/>
        <v>239903233.98000002</v>
      </c>
      <c r="P199" s="55">
        <f t="shared" si="36"/>
        <v>0</v>
      </c>
      <c r="Q199" s="10">
        <f t="shared" si="37"/>
        <v>239903233.98000002</v>
      </c>
      <c r="R199" s="10">
        <f t="shared" si="38"/>
        <v>622203823.45000005</v>
      </c>
      <c r="S199" s="9">
        <f t="shared" si="39"/>
        <v>0.4640098014016143</v>
      </c>
      <c r="T199" s="10">
        <f t="shared" si="40"/>
        <v>83.092403759174374</v>
      </c>
      <c r="U199" s="47">
        <f t="shared" si="41"/>
        <v>0</v>
      </c>
      <c r="V199" s="10">
        <f t="shared" si="42"/>
        <v>62.752514797999225</v>
      </c>
      <c r="W199" s="10">
        <f t="shared" si="43"/>
        <v>4</v>
      </c>
      <c r="X199" s="16">
        <v>238750</v>
      </c>
      <c r="Y199" s="13">
        <v>1</v>
      </c>
    </row>
    <row r="200" spans="1:25" x14ac:dyDescent="0.25">
      <c r="A200" s="32" t="s">
        <v>208</v>
      </c>
      <c r="B200" s="23">
        <v>143732406</v>
      </c>
      <c r="C200" s="38">
        <v>83264811.260000005</v>
      </c>
      <c r="D200" s="37">
        <f t="shared" si="33"/>
        <v>226997217.25999999</v>
      </c>
      <c r="E200" s="37">
        <f t="shared" si="34"/>
        <v>0.26187232161867774</v>
      </c>
      <c r="F200" s="6">
        <v>10716142</v>
      </c>
      <c r="G200" s="6"/>
      <c r="H200" s="6">
        <v>20185364</v>
      </c>
      <c r="I200" s="6">
        <v>30278046</v>
      </c>
      <c r="J200" s="9"/>
      <c r="K200" s="6"/>
      <c r="L200" s="6">
        <v>58251160.289999999</v>
      </c>
      <c r="M200" s="25"/>
      <c r="N200" s="25"/>
      <c r="O200" s="54">
        <f t="shared" si="35"/>
        <v>119430712.28999999</v>
      </c>
      <c r="P200" s="55">
        <f t="shared" si="36"/>
        <v>0</v>
      </c>
      <c r="Q200" s="10">
        <f t="shared" si="37"/>
        <v>119430712.28999999</v>
      </c>
      <c r="R200" s="10">
        <f t="shared" si="38"/>
        <v>346427929.54999995</v>
      </c>
      <c r="S200" s="9">
        <f t="shared" si="39"/>
        <v>0.25834935230574868</v>
      </c>
      <c r="T200" s="10">
        <f t="shared" si="40"/>
        <v>83.092404568806828</v>
      </c>
      <c r="U200" s="47">
        <f t="shared" si="41"/>
        <v>0</v>
      </c>
      <c r="V200" s="10">
        <f t="shared" si="42"/>
        <v>52.613293559984676</v>
      </c>
      <c r="W200" s="10">
        <f t="shared" si="43"/>
        <v>4</v>
      </c>
      <c r="X200" s="16">
        <v>48445</v>
      </c>
      <c r="Y200" s="13">
        <v>1</v>
      </c>
    </row>
    <row r="201" spans="1:25" x14ac:dyDescent="0.25">
      <c r="A201" s="32" t="s">
        <v>209</v>
      </c>
      <c r="B201" s="23">
        <v>566547213</v>
      </c>
      <c r="C201" s="38">
        <v>123947239.26000001</v>
      </c>
      <c r="D201" s="37">
        <f t="shared" si="33"/>
        <v>690494452.25999999</v>
      </c>
      <c r="E201" s="37">
        <f t="shared" si="34"/>
        <v>0.79657974428396938</v>
      </c>
      <c r="F201" s="6">
        <v>42239607</v>
      </c>
      <c r="G201" s="6"/>
      <c r="H201" s="6">
        <v>79564253</v>
      </c>
      <c r="I201" s="6">
        <v>119346380</v>
      </c>
      <c r="J201" s="9"/>
      <c r="K201" s="6"/>
      <c r="L201" s="6">
        <v>229607458.66</v>
      </c>
      <c r="M201" s="25"/>
      <c r="N201" s="25"/>
      <c r="O201" s="54">
        <f t="shared" si="35"/>
        <v>470757698.65999997</v>
      </c>
      <c r="P201" s="55">
        <f t="shared" si="36"/>
        <v>0</v>
      </c>
      <c r="Q201" s="10">
        <f t="shared" si="37"/>
        <v>470757698.65999997</v>
      </c>
      <c r="R201" s="10">
        <f t="shared" si="38"/>
        <v>1161252150.9200001</v>
      </c>
      <c r="S201" s="9">
        <f t="shared" si="39"/>
        <v>0.8660062179268927</v>
      </c>
      <c r="T201" s="10">
        <f t="shared" si="40"/>
        <v>83.092403926449094</v>
      </c>
      <c r="U201" s="47">
        <f t="shared" si="41"/>
        <v>0</v>
      </c>
      <c r="V201" s="10">
        <f t="shared" si="42"/>
        <v>68.176898035777427</v>
      </c>
      <c r="W201" s="10">
        <f t="shared" si="43"/>
        <v>4</v>
      </c>
      <c r="X201" s="16">
        <v>691317</v>
      </c>
      <c r="Y201" s="13">
        <v>0</v>
      </c>
    </row>
    <row r="202" spans="1:25" x14ac:dyDescent="0.25">
      <c r="A202" s="32" t="s">
        <v>210</v>
      </c>
      <c r="B202" s="23">
        <v>238011661</v>
      </c>
      <c r="C202" s="38">
        <v>91820949.670000002</v>
      </c>
      <c r="D202" s="37">
        <f t="shared" si="33"/>
        <v>329832610.67000002</v>
      </c>
      <c r="E202" s="37">
        <f t="shared" si="34"/>
        <v>0.38050700596373632</v>
      </c>
      <c r="F202" s="6">
        <v>17745245</v>
      </c>
      <c r="G202" s="6"/>
      <c r="H202" s="6">
        <v>33425670</v>
      </c>
      <c r="I202" s="6">
        <v>50138505</v>
      </c>
      <c r="J202" s="9"/>
      <c r="K202" s="6"/>
      <c r="L202" s="6">
        <v>96460191.5</v>
      </c>
      <c r="M202" s="25"/>
      <c r="N202" s="25"/>
      <c r="O202" s="54">
        <f t="shared" si="35"/>
        <v>197769611.5</v>
      </c>
      <c r="P202" s="55">
        <f t="shared" si="36"/>
        <v>0</v>
      </c>
      <c r="Q202" s="10">
        <f t="shared" si="37"/>
        <v>197769611.5</v>
      </c>
      <c r="R202" s="10">
        <f t="shared" si="38"/>
        <v>527602222.17000002</v>
      </c>
      <c r="S202" s="9">
        <f t="shared" si="39"/>
        <v>0.39346045958173881</v>
      </c>
      <c r="T202" s="10">
        <f t="shared" si="40"/>
        <v>83.092404241487984</v>
      </c>
      <c r="U202" s="47">
        <f t="shared" si="41"/>
        <v>0</v>
      </c>
      <c r="V202" s="10">
        <f t="shared" si="42"/>
        <v>59.960599741263898</v>
      </c>
      <c r="W202" s="10">
        <f t="shared" si="43"/>
        <v>4</v>
      </c>
      <c r="X202" s="16">
        <v>167768</v>
      </c>
      <c r="Y202" s="13">
        <v>1</v>
      </c>
    </row>
    <row r="203" spans="1:25" x14ac:dyDescent="0.25">
      <c r="A203" s="32" t="s">
        <v>211</v>
      </c>
      <c r="B203" s="23">
        <v>279757984</v>
      </c>
      <c r="C203" s="38">
        <v>93439767</v>
      </c>
      <c r="D203" s="37">
        <f t="shared" si="33"/>
        <v>373197751</v>
      </c>
      <c r="E203" s="37">
        <f t="shared" si="34"/>
        <v>0.43053462353813876</v>
      </c>
      <c r="F203" s="6">
        <v>20857692</v>
      </c>
      <c r="G203" s="6"/>
      <c r="H203" s="6">
        <v>39288403</v>
      </c>
      <c r="I203" s="6">
        <v>58932604</v>
      </c>
      <c r="J203" s="9"/>
      <c r="K203" s="6"/>
      <c r="L203" s="6">
        <v>113378935.38</v>
      </c>
      <c r="M203" s="25"/>
      <c r="N203" s="25"/>
      <c r="O203" s="54">
        <f t="shared" si="35"/>
        <v>232457634.38</v>
      </c>
      <c r="P203" s="55">
        <f t="shared" si="36"/>
        <v>0</v>
      </c>
      <c r="Q203" s="10">
        <f t="shared" si="37"/>
        <v>232457634.38</v>
      </c>
      <c r="R203" s="10">
        <f t="shared" si="38"/>
        <v>605655385.38</v>
      </c>
      <c r="S203" s="9">
        <f t="shared" si="39"/>
        <v>0.4516687691337779</v>
      </c>
      <c r="T203" s="10">
        <f t="shared" si="40"/>
        <v>83.09240403305165</v>
      </c>
      <c r="U203" s="47">
        <f t="shared" si="41"/>
        <v>0</v>
      </c>
      <c r="V203" s="10">
        <f t="shared" si="42"/>
        <v>62.288058745563013</v>
      </c>
      <c r="W203" s="10">
        <f t="shared" si="43"/>
        <v>4</v>
      </c>
      <c r="X203" s="16">
        <v>218911</v>
      </c>
      <c r="Y203" s="13">
        <v>1</v>
      </c>
    </row>
    <row r="204" spans="1:25" x14ac:dyDescent="0.25">
      <c r="A204" s="32" t="s">
        <v>212</v>
      </c>
      <c r="B204" s="23">
        <v>89759367</v>
      </c>
      <c r="C204" s="38">
        <v>79737412.569999993</v>
      </c>
      <c r="D204" s="37">
        <f t="shared" si="33"/>
        <v>169496779.56999999</v>
      </c>
      <c r="E204" s="37">
        <f t="shared" si="34"/>
        <v>0.19553770618273861</v>
      </c>
      <c r="F204" s="6">
        <v>6692117</v>
      </c>
      <c r="G204" s="6"/>
      <c r="H204" s="6">
        <v>12605546</v>
      </c>
      <c r="I204" s="6">
        <v>18908319</v>
      </c>
      <c r="J204" s="9"/>
      <c r="K204" s="6"/>
      <c r="L204" s="6">
        <v>36377233.420000002</v>
      </c>
      <c r="M204" s="25"/>
      <c r="N204" s="25"/>
      <c r="O204" s="54">
        <f t="shared" si="35"/>
        <v>74583215.420000002</v>
      </c>
      <c r="P204" s="55">
        <f t="shared" si="36"/>
        <v>0</v>
      </c>
      <c r="Q204" s="10">
        <f t="shared" si="37"/>
        <v>74583215.420000002</v>
      </c>
      <c r="R204" s="10">
        <f t="shared" si="38"/>
        <v>244079994.99000001</v>
      </c>
      <c r="S204" s="9">
        <f t="shared" si="39"/>
        <v>0.1820231662567372</v>
      </c>
      <c r="T204" s="10">
        <f t="shared" si="40"/>
        <v>83.092403514833165</v>
      </c>
      <c r="U204" s="47">
        <f t="shared" si="41"/>
        <v>0</v>
      </c>
      <c r="V204" s="10">
        <f t="shared" si="42"/>
        <v>44.00273303670533</v>
      </c>
      <c r="W204" s="10">
        <f t="shared" si="43"/>
        <v>4</v>
      </c>
      <c r="X204" s="16">
        <v>19057</v>
      </c>
      <c r="Y204" s="13">
        <v>1</v>
      </c>
    </row>
    <row r="205" spans="1:25" x14ac:dyDescent="0.25">
      <c r="A205" s="32" t="s">
        <v>213</v>
      </c>
      <c r="B205" s="23">
        <v>111143057</v>
      </c>
      <c r="C205" s="38">
        <v>86920901.849999994</v>
      </c>
      <c r="D205" s="37">
        <f t="shared" si="33"/>
        <v>198063958.84999999</v>
      </c>
      <c r="E205" s="37">
        <f t="shared" si="34"/>
        <v>0.22849385274017411</v>
      </c>
      <c r="F205" s="6">
        <v>8286404</v>
      </c>
      <c r="G205" s="6"/>
      <c r="H205" s="6">
        <v>15608610</v>
      </c>
      <c r="I205" s="6">
        <v>23412915</v>
      </c>
      <c r="J205" s="9"/>
      <c r="K205" s="6"/>
      <c r="L205" s="6">
        <v>45043509.859999999</v>
      </c>
      <c r="M205" s="25"/>
      <c r="N205" s="25"/>
      <c r="O205" s="54">
        <f t="shared" si="35"/>
        <v>92351438.859999999</v>
      </c>
      <c r="P205" s="55">
        <f t="shared" si="36"/>
        <v>0</v>
      </c>
      <c r="Q205" s="10">
        <f t="shared" si="37"/>
        <v>92351438.859999999</v>
      </c>
      <c r="R205" s="10">
        <f t="shared" si="38"/>
        <v>290415397.70999998</v>
      </c>
      <c r="S205" s="9">
        <f t="shared" si="39"/>
        <v>0.2165778896506842</v>
      </c>
      <c r="T205" s="10">
        <f t="shared" si="40"/>
        <v>83.09240482741086</v>
      </c>
      <c r="U205" s="47">
        <f t="shared" si="41"/>
        <v>0</v>
      </c>
      <c r="V205" s="10">
        <f t="shared" si="42"/>
        <v>46.627079149690545</v>
      </c>
      <c r="W205" s="10">
        <f t="shared" si="43"/>
        <v>4</v>
      </c>
      <c r="X205" s="16">
        <v>41355</v>
      </c>
      <c r="Y205" s="13">
        <v>1</v>
      </c>
    </row>
    <row r="206" spans="1:25" x14ac:dyDescent="0.25">
      <c r="A206" s="32" t="s">
        <v>214</v>
      </c>
      <c r="B206" s="23">
        <v>108519574</v>
      </c>
      <c r="C206" s="38">
        <v>84591088.099999994</v>
      </c>
      <c r="D206" s="37">
        <f t="shared" si="33"/>
        <v>193110662.09999999</v>
      </c>
      <c r="E206" s="37">
        <f t="shared" si="34"/>
        <v>0.22277954780178785</v>
      </c>
      <c r="F206" s="6">
        <v>8090807</v>
      </c>
      <c r="G206" s="6"/>
      <c r="H206" s="6">
        <v>15240175</v>
      </c>
      <c r="I206" s="6">
        <v>22860263</v>
      </c>
      <c r="J206" s="9"/>
      <c r="K206" s="6"/>
      <c r="L206" s="6">
        <v>43980277.5</v>
      </c>
      <c r="M206" s="25"/>
      <c r="N206" s="25"/>
      <c r="O206" s="54">
        <f t="shared" si="35"/>
        <v>90171522.5</v>
      </c>
      <c r="P206" s="55">
        <f t="shared" si="36"/>
        <v>0</v>
      </c>
      <c r="Q206" s="10">
        <f t="shared" si="37"/>
        <v>90171522.5</v>
      </c>
      <c r="R206" s="10">
        <f t="shared" si="38"/>
        <v>283282184.60000002</v>
      </c>
      <c r="S206" s="9">
        <f t="shared" si="39"/>
        <v>0.21125828106940964</v>
      </c>
      <c r="T206" s="10">
        <f t="shared" si="40"/>
        <v>83.092403680095543</v>
      </c>
      <c r="U206" s="47">
        <f t="shared" si="41"/>
        <v>0</v>
      </c>
      <c r="V206" s="10">
        <f t="shared" si="42"/>
        <v>46.694222638678426</v>
      </c>
      <c r="W206" s="10">
        <f t="shared" si="43"/>
        <v>4</v>
      </c>
      <c r="X206" s="16">
        <v>36742</v>
      </c>
      <c r="Y206" s="13">
        <v>1</v>
      </c>
    </row>
    <row r="207" spans="1:25" x14ac:dyDescent="0.25">
      <c r="A207" s="32" t="s">
        <v>215</v>
      </c>
      <c r="B207" s="23">
        <v>112932380</v>
      </c>
      <c r="C207" s="38">
        <v>84801438.170000002</v>
      </c>
      <c r="D207" s="37">
        <f t="shared" si="33"/>
        <v>197733818.17000002</v>
      </c>
      <c r="E207" s="37">
        <f t="shared" si="34"/>
        <v>0.22811299033412386</v>
      </c>
      <c r="F207" s="6">
        <v>8419809</v>
      </c>
      <c r="G207" s="6"/>
      <c r="H207" s="6">
        <v>15859897</v>
      </c>
      <c r="I207" s="6">
        <v>23789846</v>
      </c>
      <c r="J207" s="9"/>
      <c r="K207" s="6"/>
      <c r="L207" s="6">
        <v>45768677.670000002</v>
      </c>
      <c r="M207" s="25"/>
      <c r="N207" s="25"/>
      <c r="O207" s="54">
        <f t="shared" si="35"/>
        <v>93838229.670000002</v>
      </c>
      <c r="P207" s="55">
        <f t="shared" si="36"/>
        <v>0</v>
      </c>
      <c r="Q207" s="10">
        <f t="shared" si="37"/>
        <v>93838229.670000002</v>
      </c>
      <c r="R207" s="10">
        <f t="shared" si="38"/>
        <v>291572047.84000003</v>
      </c>
      <c r="S207" s="9">
        <f t="shared" si="39"/>
        <v>0.21744046390189437</v>
      </c>
      <c r="T207" s="10">
        <f t="shared" si="40"/>
        <v>83.092404206835994</v>
      </c>
      <c r="U207" s="47">
        <f t="shared" si="41"/>
        <v>0</v>
      </c>
      <c r="V207" s="10">
        <f t="shared" si="42"/>
        <v>47.456844023172287</v>
      </c>
      <c r="W207" s="10">
        <f t="shared" si="43"/>
        <v>4</v>
      </c>
      <c r="X207" s="16">
        <v>38046</v>
      </c>
      <c r="Y207" s="13">
        <v>1</v>
      </c>
    </row>
    <row r="208" spans="1:25" x14ac:dyDescent="0.25">
      <c r="A208" s="32" t="s">
        <v>216</v>
      </c>
      <c r="B208" s="23">
        <v>139869530</v>
      </c>
      <c r="C208" s="38">
        <v>88218945.230000004</v>
      </c>
      <c r="D208" s="37">
        <f t="shared" si="33"/>
        <v>228088475.23000002</v>
      </c>
      <c r="E208" s="37">
        <f t="shared" si="34"/>
        <v>0.2631312368667949</v>
      </c>
      <c r="F208" s="6">
        <v>10428141</v>
      </c>
      <c r="G208" s="6"/>
      <c r="H208" s="6">
        <v>19642872</v>
      </c>
      <c r="I208" s="6">
        <v>29464309</v>
      </c>
      <c r="J208" s="9"/>
      <c r="K208" s="6"/>
      <c r="L208" s="6">
        <v>56685632.729999997</v>
      </c>
      <c r="M208" s="25"/>
      <c r="N208" s="25"/>
      <c r="O208" s="54">
        <f t="shared" si="35"/>
        <v>116220954.72999999</v>
      </c>
      <c r="P208" s="55">
        <f t="shared" si="36"/>
        <v>0</v>
      </c>
      <c r="Q208" s="10">
        <f t="shared" si="37"/>
        <v>116220954.72999999</v>
      </c>
      <c r="R208" s="10">
        <f t="shared" si="38"/>
        <v>344309429.96000004</v>
      </c>
      <c r="S208" s="9">
        <f t="shared" si="39"/>
        <v>0.25676947681000722</v>
      </c>
      <c r="T208" s="10">
        <f t="shared" si="40"/>
        <v>83.092403849501736</v>
      </c>
      <c r="U208" s="47">
        <f t="shared" si="41"/>
        <v>0</v>
      </c>
      <c r="V208" s="10">
        <f t="shared" si="42"/>
        <v>50.954330161927309</v>
      </c>
      <c r="W208" s="10">
        <f t="shared" si="43"/>
        <v>4</v>
      </c>
      <c r="X208" s="16">
        <v>69535</v>
      </c>
      <c r="Y208" s="13">
        <v>1</v>
      </c>
    </row>
    <row r="209" spans="1:25" x14ac:dyDescent="0.25">
      <c r="A209" s="32" t="s">
        <v>217</v>
      </c>
      <c r="B209" s="23">
        <v>124500205</v>
      </c>
      <c r="C209" s="38">
        <v>88400143.129999995</v>
      </c>
      <c r="D209" s="37">
        <f t="shared" si="33"/>
        <v>212900348.13</v>
      </c>
      <c r="E209" s="37">
        <f t="shared" si="34"/>
        <v>0.24560965597375276</v>
      </c>
      <c r="F209" s="6">
        <v>9282262</v>
      </c>
      <c r="G209" s="6"/>
      <c r="H209" s="6">
        <v>17484449</v>
      </c>
      <c r="I209" s="6">
        <v>26226673</v>
      </c>
      <c r="J209" s="9"/>
      <c r="K209" s="6"/>
      <c r="L209" s="6">
        <v>50456828.689999998</v>
      </c>
      <c r="M209" s="25"/>
      <c r="N209" s="25"/>
      <c r="O209" s="54">
        <f t="shared" si="35"/>
        <v>103450212.69</v>
      </c>
      <c r="P209" s="55">
        <f t="shared" si="36"/>
        <v>0</v>
      </c>
      <c r="Q209" s="10">
        <f t="shared" si="37"/>
        <v>103450212.69</v>
      </c>
      <c r="R209" s="10">
        <f t="shared" si="38"/>
        <v>316350560.81999999</v>
      </c>
      <c r="S209" s="9">
        <f t="shared" si="39"/>
        <v>0.23591909173019321</v>
      </c>
      <c r="T209" s="10">
        <f t="shared" si="40"/>
        <v>83.092403494436013</v>
      </c>
      <c r="U209" s="47">
        <f t="shared" si="41"/>
        <v>0</v>
      </c>
      <c r="V209" s="10">
        <f t="shared" si="42"/>
        <v>48.590908187163613</v>
      </c>
      <c r="W209" s="10">
        <f t="shared" si="43"/>
        <v>4</v>
      </c>
      <c r="X209" s="16">
        <v>47697</v>
      </c>
      <c r="Y209" s="13">
        <v>1</v>
      </c>
    </row>
    <row r="210" spans="1:25" x14ac:dyDescent="0.25">
      <c r="A210" s="32" t="s">
        <v>218</v>
      </c>
      <c r="B210" s="23">
        <v>713167448</v>
      </c>
      <c r="C210" s="38">
        <v>139578927.81999999</v>
      </c>
      <c r="D210" s="37">
        <f t="shared" si="33"/>
        <v>852746375.81999993</v>
      </c>
      <c r="E210" s="37">
        <f t="shared" si="34"/>
        <v>0.98375951865577005</v>
      </c>
      <c r="F210" s="6">
        <v>53171054</v>
      </c>
      <c r="G210" s="6"/>
      <c r="H210" s="6">
        <v>100155175</v>
      </c>
      <c r="I210" s="6">
        <v>150232763</v>
      </c>
      <c r="J210" s="9"/>
      <c r="K210" s="6"/>
      <c r="L210" s="6">
        <v>289028983.80000001</v>
      </c>
      <c r="M210" s="25"/>
      <c r="N210" s="25"/>
      <c r="O210" s="54">
        <f t="shared" si="35"/>
        <v>592587975.79999995</v>
      </c>
      <c r="P210" s="55">
        <f t="shared" si="36"/>
        <v>0</v>
      </c>
      <c r="Q210" s="10">
        <f t="shared" si="37"/>
        <v>592587975.79999995</v>
      </c>
      <c r="R210" s="10">
        <f t="shared" si="38"/>
        <v>1445334351.6199999</v>
      </c>
      <c r="S210" s="9">
        <f t="shared" si="39"/>
        <v>1.0778611126744708</v>
      </c>
      <c r="T210" s="10">
        <f t="shared" si="40"/>
        <v>83.092403819306114</v>
      </c>
      <c r="U210" s="47">
        <f t="shared" si="41"/>
        <v>0</v>
      </c>
      <c r="V210" s="10">
        <f t="shared" si="42"/>
        <v>69.491702644900485</v>
      </c>
      <c r="W210" s="10">
        <f t="shared" si="43"/>
        <v>4</v>
      </c>
      <c r="X210" s="16">
        <v>592574</v>
      </c>
      <c r="Y210" s="13">
        <v>0</v>
      </c>
    </row>
    <row r="211" spans="1:25" x14ac:dyDescent="0.25">
      <c r="A211" s="32" t="s">
        <v>219</v>
      </c>
      <c r="B211" s="23">
        <v>123548043</v>
      </c>
      <c r="C211" s="38">
        <v>86053983.689999998</v>
      </c>
      <c r="D211" s="37">
        <f t="shared" si="33"/>
        <v>209602026.69</v>
      </c>
      <c r="E211" s="37">
        <f t="shared" si="34"/>
        <v>0.24180459129779183</v>
      </c>
      <c r="F211" s="6">
        <v>9211273</v>
      </c>
      <c r="G211" s="6"/>
      <c r="H211" s="6">
        <v>17350730</v>
      </c>
      <c r="I211" s="6">
        <v>26026095</v>
      </c>
      <c r="J211" s="9"/>
      <c r="K211" s="6"/>
      <c r="L211" s="6">
        <v>50070941.140000001</v>
      </c>
      <c r="M211" s="25"/>
      <c r="N211" s="25"/>
      <c r="O211" s="54">
        <f t="shared" si="35"/>
        <v>102659039.14</v>
      </c>
      <c r="P211" s="55">
        <f t="shared" si="36"/>
        <v>0</v>
      </c>
      <c r="Q211" s="10">
        <f t="shared" si="37"/>
        <v>102659039.14</v>
      </c>
      <c r="R211" s="10">
        <f t="shared" si="38"/>
        <v>312261065.82999998</v>
      </c>
      <c r="S211" s="9">
        <f t="shared" si="39"/>
        <v>0.23286934229660539</v>
      </c>
      <c r="T211" s="10">
        <f t="shared" si="40"/>
        <v>83.092404094170874</v>
      </c>
      <c r="U211" s="47">
        <f t="shared" si="41"/>
        <v>0</v>
      </c>
      <c r="V211" s="10">
        <f t="shared" si="42"/>
        <v>48.978075623205704</v>
      </c>
      <c r="W211" s="10">
        <f t="shared" si="43"/>
        <v>4</v>
      </c>
      <c r="X211" s="16">
        <v>49024</v>
      </c>
      <c r="Y211" s="13">
        <v>1</v>
      </c>
    </row>
    <row r="212" spans="1:25" x14ac:dyDescent="0.25">
      <c r="A212" s="32" t="s">
        <v>220</v>
      </c>
      <c r="B212" s="23">
        <v>100334807</v>
      </c>
      <c r="C212" s="38">
        <v>83430632.230000004</v>
      </c>
      <c r="D212" s="37">
        <f t="shared" si="33"/>
        <v>183765439.23000002</v>
      </c>
      <c r="E212" s="37">
        <f t="shared" si="34"/>
        <v>0.21199855568853304</v>
      </c>
      <c r="F212" s="6">
        <v>7480582</v>
      </c>
      <c r="G212" s="6"/>
      <c r="H212" s="6">
        <v>14090730</v>
      </c>
      <c r="I212" s="6">
        <v>21136095</v>
      </c>
      <c r="J212" s="9"/>
      <c r="K212" s="6"/>
      <c r="L212" s="6">
        <v>40663195.520000003</v>
      </c>
      <c r="M212" s="25"/>
      <c r="N212" s="25"/>
      <c r="O212" s="54">
        <f t="shared" si="35"/>
        <v>83370602.520000011</v>
      </c>
      <c r="P212" s="55">
        <f t="shared" si="36"/>
        <v>0</v>
      </c>
      <c r="Q212" s="10">
        <f t="shared" si="37"/>
        <v>83370602.520000011</v>
      </c>
      <c r="R212" s="10">
        <f t="shared" si="38"/>
        <v>267136041.75000003</v>
      </c>
      <c r="S212" s="9">
        <f t="shared" si="39"/>
        <v>0.199217261302464</v>
      </c>
      <c r="T212" s="10">
        <f t="shared" si="40"/>
        <v>83.09240333715897</v>
      </c>
      <c r="U212" s="47">
        <f t="shared" si="41"/>
        <v>0</v>
      </c>
      <c r="V212" s="10">
        <f t="shared" si="42"/>
        <v>45.367944521740959</v>
      </c>
      <c r="W212" s="10">
        <f t="shared" si="43"/>
        <v>4</v>
      </c>
      <c r="X212" s="16">
        <v>29604</v>
      </c>
      <c r="Y212" s="13">
        <v>1</v>
      </c>
    </row>
    <row r="213" spans="1:25" x14ac:dyDescent="0.25">
      <c r="A213" s="32" t="s">
        <v>221</v>
      </c>
      <c r="B213" s="23">
        <v>98575789</v>
      </c>
      <c r="C213" s="38">
        <v>85764035.780000001</v>
      </c>
      <c r="D213" s="37">
        <f t="shared" si="33"/>
        <v>184339824.78</v>
      </c>
      <c r="E213" s="37">
        <f t="shared" si="34"/>
        <v>0.21266118794146691</v>
      </c>
      <c r="F213" s="6">
        <v>7349436</v>
      </c>
      <c r="G213" s="6"/>
      <c r="H213" s="6">
        <v>13843699</v>
      </c>
      <c r="I213" s="6">
        <v>20765548</v>
      </c>
      <c r="J213" s="9"/>
      <c r="K213" s="6"/>
      <c r="L213" s="6">
        <v>39950309.380000003</v>
      </c>
      <c r="M213" s="25"/>
      <c r="N213" s="25"/>
      <c r="O213" s="54">
        <f t="shared" si="35"/>
        <v>81908992.379999995</v>
      </c>
      <c r="P213" s="55">
        <f t="shared" si="36"/>
        <v>0</v>
      </c>
      <c r="Q213" s="10">
        <f t="shared" si="37"/>
        <v>81908992.379999995</v>
      </c>
      <c r="R213" s="10">
        <f t="shared" si="38"/>
        <v>266248817.16</v>
      </c>
      <c r="S213" s="9">
        <f t="shared" si="39"/>
        <v>0.19855561171066008</v>
      </c>
      <c r="T213" s="10">
        <f t="shared" si="40"/>
        <v>83.092403531256537</v>
      </c>
      <c r="U213" s="47">
        <f t="shared" si="41"/>
        <v>0</v>
      </c>
      <c r="V213" s="10">
        <f t="shared" si="42"/>
        <v>44.433693304067162</v>
      </c>
      <c r="W213" s="10">
        <f t="shared" si="43"/>
        <v>4</v>
      </c>
      <c r="X213" s="16">
        <v>25773</v>
      </c>
      <c r="Y213" s="13">
        <v>1</v>
      </c>
    </row>
    <row r="214" spans="1:25" x14ac:dyDescent="0.25">
      <c r="A214" s="32" t="s">
        <v>222</v>
      </c>
      <c r="B214" s="23">
        <v>89984873</v>
      </c>
      <c r="C214" s="38">
        <v>77357474.599999994</v>
      </c>
      <c r="D214" s="37">
        <f t="shared" si="33"/>
        <v>167342347.59999999</v>
      </c>
      <c r="E214" s="37">
        <f t="shared" si="34"/>
        <v>0.19305227438510036</v>
      </c>
      <c r="F214" s="6">
        <v>6708930</v>
      </c>
      <c r="G214" s="6"/>
      <c r="H214" s="6">
        <v>12637216</v>
      </c>
      <c r="I214" s="6">
        <v>18955823</v>
      </c>
      <c r="J214" s="9"/>
      <c r="K214" s="6"/>
      <c r="L214" s="6">
        <v>36468625.420000002</v>
      </c>
      <c r="M214" s="25"/>
      <c r="N214" s="25"/>
      <c r="O214" s="54">
        <f t="shared" si="35"/>
        <v>74770594.420000002</v>
      </c>
      <c r="P214" s="55">
        <f t="shared" si="36"/>
        <v>0</v>
      </c>
      <c r="Q214" s="10">
        <f t="shared" si="37"/>
        <v>74770594.420000002</v>
      </c>
      <c r="R214" s="10">
        <f t="shared" si="38"/>
        <v>242112942.01999998</v>
      </c>
      <c r="S214" s="9">
        <f t="shared" si="39"/>
        <v>0.18055623239430085</v>
      </c>
      <c r="T214" s="10">
        <f t="shared" si="40"/>
        <v>83.092404231097831</v>
      </c>
      <c r="U214" s="47">
        <f t="shared" si="41"/>
        <v>0</v>
      </c>
      <c r="V214" s="10">
        <f t="shared" si="42"/>
        <v>44.681215180944434</v>
      </c>
      <c r="W214" s="10">
        <f t="shared" si="43"/>
        <v>4</v>
      </c>
      <c r="X214" s="16">
        <v>12713</v>
      </c>
      <c r="Y214" s="13">
        <v>1</v>
      </c>
    </row>
    <row r="215" spans="1:25" x14ac:dyDescent="0.25">
      <c r="A215" s="32" t="s">
        <v>223</v>
      </c>
      <c r="B215" s="23">
        <v>79936511</v>
      </c>
      <c r="C215" s="38">
        <v>78469119.769999996</v>
      </c>
      <c r="D215" s="37">
        <f t="shared" si="33"/>
        <v>158405630.76999998</v>
      </c>
      <c r="E215" s="37">
        <f t="shared" si="34"/>
        <v>0.18274254983354216</v>
      </c>
      <c r="F215" s="6">
        <v>5959762</v>
      </c>
      <c r="G215" s="6"/>
      <c r="H215" s="6">
        <v>11226053</v>
      </c>
      <c r="I215" s="6">
        <v>16839079</v>
      </c>
      <c r="J215" s="9"/>
      <c r="K215" s="6"/>
      <c r="L215" s="6">
        <v>32396274.649999999</v>
      </c>
      <c r="M215" s="25"/>
      <c r="N215" s="25"/>
      <c r="O215" s="54">
        <f t="shared" si="35"/>
        <v>66421168.649999999</v>
      </c>
      <c r="P215" s="55">
        <f t="shared" si="36"/>
        <v>0</v>
      </c>
      <c r="Q215" s="10">
        <f t="shared" si="37"/>
        <v>66421168.649999999</v>
      </c>
      <c r="R215" s="10">
        <f t="shared" si="38"/>
        <v>224826799.41999999</v>
      </c>
      <c r="S215" s="9">
        <f t="shared" si="39"/>
        <v>0.16766505543182025</v>
      </c>
      <c r="T215" s="10">
        <f t="shared" si="40"/>
        <v>83.092403982955915</v>
      </c>
      <c r="U215" s="47">
        <f t="shared" si="41"/>
        <v>0</v>
      </c>
      <c r="V215" s="10">
        <f t="shared" si="42"/>
        <v>41.931065409184512</v>
      </c>
      <c r="W215" s="10">
        <f t="shared" si="43"/>
        <v>4</v>
      </c>
      <c r="X215" s="16">
        <v>10323</v>
      </c>
      <c r="Y215" s="13">
        <v>1</v>
      </c>
    </row>
    <row r="216" spans="1:25" x14ac:dyDescent="0.25">
      <c r="A216" s="32" t="s">
        <v>224</v>
      </c>
      <c r="B216" s="23">
        <v>82561300</v>
      </c>
      <c r="C216" s="38">
        <v>77903073.859999999</v>
      </c>
      <c r="D216" s="37">
        <f t="shared" si="33"/>
        <v>160464373.86000001</v>
      </c>
      <c r="E216" s="37">
        <f t="shared" si="34"/>
        <v>0.18511759142701337</v>
      </c>
      <c r="F216" s="6">
        <v>6155457</v>
      </c>
      <c r="G216" s="6"/>
      <c r="H216" s="6">
        <v>11594670</v>
      </c>
      <c r="I216" s="6">
        <v>17392006</v>
      </c>
      <c r="J216" s="9"/>
      <c r="K216" s="6"/>
      <c r="L216" s="6">
        <v>33460036.25</v>
      </c>
      <c r="M216" s="25"/>
      <c r="N216" s="25"/>
      <c r="O216" s="54">
        <f t="shared" si="35"/>
        <v>68602169.25</v>
      </c>
      <c r="P216" s="55">
        <f t="shared" si="36"/>
        <v>0</v>
      </c>
      <c r="Q216" s="10">
        <f t="shared" si="37"/>
        <v>68602169.25</v>
      </c>
      <c r="R216" s="10">
        <f t="shared" si="38"/>
        <v>229066543.11000001</v>
      </c>
      <c r="S216" s="9">
        <f t="shared" si="39"/>
        <v>0.1708268531473702</v>
      </c>
      <c r="T216" s="10">
        <f t="shared" si="40"/>
        <v>83.09240437105521</v>
      </c>
      <c r="U216" s="47">
        <f t="shared" si="41"/>
        <v>0</v>
      </c>
      <c r="V216" s="10">
        <f t="shared" si="42"/>
        <v>42.752274289776729</v>
      </c>
      <c r="W216" s="10">
        <f t="shared" si="43"/>
        <v>4</v>
      </c>
      <c r="X216" s="16">
        <v>10096</v>
      </c>
      <c r="Y216" s="13">
        <v>1</v>
      </c>
    </row>
    <row r="217" spans="1:25" x14ac:dyDescent="0.25">
      <c r="A217" s="32" t="s">
        <v>225</v>
      </c>
      <c r="B217" s="23">
        <v>103877069</v>
      </c>
      <c r="C217" s="38">
        <v>76885042.969999999</v>
      </c>
      <c r="D217" s="37">
        <f t="shared" si="33"/>
        <v>180762111.97</v>
      </c>
      <c r="E217" s="37">
        <f t="shared" si="34"/>
        <v>0.2085338071261926</v>
      </c>
      <c r="F217" s="6">
        <v>7744680</v>
      </c>
      <c r="G217" s="6"/>
      <c r="H217" s="6">
        <v>14588195</v>
      </c>
      <c r="I217" s="6">
        <v>21882293</v>
      </c>
      <c r="J217" s="9"/>
      <c r="K217" s="6"/>
      <c r="L217" s="6">
        <v>42098786.07</v>
      </c>
      <c r="M217" s="25"/>
      <c r="N217" s="25"/>
      <c r="O217" s="54">
        <f t="shared" si="35"/>
        <v>86313954.069999993</v>
      </c>
      <c r="P217" s="55">
        <f t="shared" si="36"/>
        <v>0</v>
      </c>
      <c r="Q217" s="10">
        <f t="shared" si="37"/>
        <v>86313954.069999993</v>
      </c>
      <c r="R217" s="10">
        <f t="shared" si="38"/>
        <v>267076066.03999999</v>
      </c>
      <c r="S217" s="9">
        <f t="shared" si="39"/>
        <v>0.19917253429141527</v>
      </c>
      <c r="T217" s="10">
        <f t="shared" si="40"/>
        <v>83.092404224458804</v>
      </c>
      <c r="U217" s="47">
        <f t="shared" si="41"/>
        <v>0</v>
      </c>
      <c r="V217" s="10">
        <f t="shared" si="42"/>
        <v>47.750025228917991</v>
      </c>
      <c r="W217" s="10">
        <f t="shared" si="43"/>
        <v>4</v>
      </c>
      <c r="X217" s="16">
        <v>32076</v>
      </c>
      <c r="Y217" s="13">
        <v>1</v>
      </c>
    </row>
    <row r="218" spans="1:25" x14ac:dyDescent="0.25">
      <c r="A218" s="32" t="s">
        <v>226</v>
      </c>
      <c r="B218" s="23">
        <v>104246605</v>
      </c>
      <c r="C218" s="38">
        <v>72820454.159999996</v>
      </c>
      <c r="D218" s="37">
        <f t="shared" si="33"/>
        <v>177067059.16</v>
      </c>
      <c r="E218" s="37">
        <f t="shared" si="34"/>
        <v>0.2042710585800287</v>
      </c>
      <c r="F218" s="6">
        <v>7772231</v>
      </c>
      <c r="G218" s="6"/>
      <c r="H218" s="6">
        <v>14640092</v>
      </c>
      <c r="I218" s="6">
        <v>21960138</v>
      </c>
      <c r="J218" s="9"/>
      <c r="K218" s="6"/>
      <c r="L218" s="6">
        <v>42248549.57</v>
      </c>
      <c r="M218" s="25"/>
      <c r="N218" s="25"/>
      <c r="O218" s="54">
        <f t="shared" si="35"/>
        <v>86621010.569999993</v>
      </c>
      <c r="P218" s="55">
        <f t="shared" si="36"/>
        <v>0</v>
      </c>
      <c r="Q218" s="10">
        <f t="shared" si="37"/>
        <v>86621010.569999993</v>
      </c>
      <c r="R218" s="10">
        <f t="shared" si="38"/>
        <v>263688069.72999999</v>
      </c>
      <c r="S218" s="9">
        <f t="shared" si="39"/>
        <v>0.19664592896418387</v>
      </c>
      <c r="T218" s="10">
        <f t="shared" si="40"/>
        <v>83.092404371346191</v>
      </c>
      <c r="U218" s="47">
        <f t="shared" si="41"/>
        <v>0</v>
      </c>
      <c r="V218" s="10">
        <f t="shared" si="42"/>
        <v>48.919890001520933</v>
      </c>
      <c r="W218" s="10">
        <f t="shared" si="43"/>
        <v>4</v>
      </c>
      <c r="X218" s="16">
        <v>32912</v>
      </c>
      <c r="Y218" s="13">
        <v>0</v>
      </c>
    </row>
    <row r="219" spans="1:25" x14ac:dyDescent="0.25">
      <c r="A219" s="32" t="s">
        <v>227</v>
      </c>
      <c r="B219" s="23">
        <v>171213974</v>
      </c>
      <c r="C219" s="38">
        <v>81160883.579999998</v>
      </c>
      <c r="D219" s="37">
        <f t="shared" si="33"/>
        <v>252374857.57999998</v>
      </c>
      <c r="E219" s="37">
        <f t="shared" si="34"/>
        <v>0.29114889896187152</v>
      </c>
      <c r="F219" s="6">
        <v>12765063</v>
      </c>
      <c r="G219" s="6"/>
      <c r="H219" s="6">
        <v>24044796</v>
      </c>
      <c r="I219" s="6">
        <v>36067193</v>
      </c>
      <c r="J219" s="9"/>
      <c r="K219" s="6"/>
      <c r="L219" s="6">
        <v>69388754.290000007</v>
      </c>
      <c r="M219" s="25"/>
      <c r="N219" s="25"/>
      <c r="O219" s="54">
        <f t="shared" si="35"/>
        <v>142265806.29000002</v>
      </c>
      <c r="P219" s="55">
        <f t="shared" si="36"/>
        <v>0</v>
      </c>
      <c r="Q219" s="10">
        <f t="shared" si="37"/>
        <v>142265806.29000002</v>
      </c>
      <c r="R219" s="10">
        <f t="shared" si="38"/>
        <v>394640663.87</v>
      </c>
      <c r="S219" s="9">
        <f t="shared" si="39"/>
        <v>0.29430409966298626</v>
      </c>
      <c r="T219" s="10">
        <f t="shared" si="40"/>
        <v>83.09240359668307</v>
      </c>
      <c r="U219" s="47">
        <f t="shared" si="41"/>
        <v>0</v>
      </c>
      <c r="V219" s="10">
        <f t="shared" si="42"/>
        <v>56.370831727920191</v>
      </c>
      <c r="W219" s="10">
        <f t="shared" si="43"/>
        <v>4</v>
      </c>
      <c r="X219" s="16">
        <v>81469</v>
      </c>
      <c r="Y219" s="13">
        <v>1</v>
      </c>
    </row>
    <row r="220" spans="1:25" x14ac:dyDescent="0.25">
      <c r="A220" s="32" t="s">
        <v>228</v>
      </c>
      <c r="B220" s="23">
        <v>163291302</v>
      </c>
      <c r="C220" s="38">
        <v>77910106.299999997</v>
      </c>
      <c r="D220" s="37">
        <f t="shared" si="33"/>
        <v>241201408.30000001</v>
      </c>
      <c r="E220" s="37">
        <f t="shared" si="34"/>
        <v>0.2782587977581607</v>
      </c>
      <c r="F220" s="6">
        <v>12174379</v>
      </c>
      <c r="G220" s="6"/>
      <c r="H220" s="6">
        <v>22932159</v>
      </c>
      <c r="I220" s="6">
        <v>34398238</v>
      </c>
      <c r="J220" s="9"/>
      <c r="K220" s="6"/>
      <c r="L220" s="6">
        <v>66177893.25</v>
      </c>
      <c r="M220" s="25"/>
      <c r="N220" s="25"/>
      <c r="O220" s="54">
        <f t="shared" si="35"/>
        <v>135682669.25</v>
      </c>
      <c r="P220" s="55">
        <f t="shared" si="36"/>
        <v>0</v>
      </c>
      <c r="Q220" s="10">
        <f t="shared" si="37"/>
        <v>135682669.25</v>
      </c>
      <c r="R220" s="10">
        <f t="shared" si="38"/>
        <v>376884077.55000001</v>
      </c>
      <c r="S220" s="9">
        <f t="shared" si="39"/>
        <v>0.281062088313347</v>
      </c>
      <c r="T220" s="10">
        <f t="shared" si="40"/>
        <v>83.092404548283909</v>
      </c>
      <c r="U220" s="47">
        <f t="shared" si="41"/>
        <v>0</v>
      </c>
      <c r="V220" s="10">
        <f t="shared" si="42"/>
        <v>56.252851177900851</v>
      </c>
      <c r="W220" s="10">
        <f t="shared" si="43"/>
        <v>4</v>
      </c>
      <c r="X220" s="16">
        <v>77795</v>
      </c>
      <c r="Y220" s="13">
        <v>1</v>
      </c>
    </row>
    <row r="221" spans="1:25" x14ac:dyDescent="0.25">
      <c r="A221" s="32" t="s">
        <v>229</v>
      </c>
      <c r="B221" s="23">
        <v>124148975</v>
      </c>
      <c r="C221" s="38">
        <v>78280464.819999993</v>
      </c>
      <c r="D221" s="37">
        <f t="shared" si="33"/>
        <v>202429439.81999999</v>
      </c>
      <c r="E221" s="37">
        <f t="shared" si="34"/>
        <v>0.23353003181935042</v>
      </c>
      <c r="F221" s="6">
        <v>9256076</v>
      </c>
      <c r="G221" s="6"/>
      <c r="H221" s="6">
        <v>17435123</v>
      </c>
      <c r="I221" s="6">
        <v>26152685</v>
      </c>
      <c r="J221" s="9"/>
      <c r="K221" s="6"/>
      <c r="L221" s="6">
        <v>50314483.890000001</v>
      </c>
      <c r="M221" s="25"/>
      <c r="N221" s="25"/>
      <c r="O221" s="54">
        <f t="shared" si="35"/>
        <v>103158367.89</v>
      </c>
      <c r="P221" s="55">
        <f t="shared" si="36"/>
        <v>0</v>
      </c>
      <c r="Q221" s="10">
        <f t="shared" si="37"/>
        <v>103158367.89</v>
      </c>
      <c r="R221" s="10">
        <f t="shared" si="38"/>
        <v>305587807.70999998</v>
      </c>
      <c r="S221" s="9">
        <f t="shared" si="39"/>
        <v>0.22789274611017624</v>
      </c>
      <c r="T221" s="10">
        <f t="shared" si="40"/>
        <v>83.092404017028727</v>
      </c>
      <c r="U221" s="47">
        <f t="shared" si="41"/>
        <v>0</v>
      </c>
      <c r="V221" s="10">
        <f t="shared" si="42"/>
        <v>50.960160726487359</v>
      </c>
      <c r="W221" s="10">
        <f t="shared" si="43"/>
        <v>4</v>
      </c>
      <c r="X221" s="16">
        <v>46826</v>
      </c>
      <c r="Y221" s="13">
        <v>1</v>
      </c>
    </row>
    <row r="222" spans="1:25" x14ac:dyDescent="0.25">
      <c r="A222" s="32" t="s">
        <v>230</v>
      </c>
      <c r="B222" s="23">
        <v>135334023</v>
      </c>
      <c r="C222" s="38">
        <v>73735389.650000006</v>
      </c>
      <c r="D222" s="37">
        <f t="shared" si="33"/>
        <v>209069412.65000001</v>
      </c>
      <c r="E222" s="37">
        <f t="shared" si="34"/>
        <v>0.24119014819199042</v>
      </c>
      <c r="F222" s="6">
        <v>10089990</v>
      </c>
      <c r="G222" s="6"/>
      <c r="H222" s="6">
        <v>19005919</v>
      </c>
      <c r="I222" s="6">
        <v>28508879</v>
      </c>
      <c r="J222" s="9"/>
      <c r="K222" s="6"/>
      <c r="L222" s="6">
        <v>54847505.100000001</v>
      </c>
      <c r="M222" s="25"/>
      <c r="N222" s="25"/>
      <c r="O222" s="54">
        <f t="shared" si="35"/>
        <v>112452293.09999999</v>
      </c>
      <c r="P222" s="55">
        <f t="shared" si="36"/>
        <v>0</v>
      </c>
      <c r="Q222" s="10">
        <f t="shared" si="37"/>
        <v>112452293.09999999</v>
      </c>
      <c r="R222" s="10">
        <f t="shared" si="38"/>
        <v>321521705.75</v>
      </c>
      <c r="S222" s="9">
        <f t="shared" si="39"/>
        <v>0.23977548386658948</v>
      </c>
      <c r="T222" s="10">
        <f t="shared" si="40"/>
        <v>83.092403969990599</v>
      </c>
      <c r="U222" s="47">
        <f t="shared" si="41"/>
        <v>0</v>
      </c>
      <c r="V222" s="10">
        <f t="shared" si="42"/>
        <v>53.787061280099692</v>
      </c>
      <c r="W222" s="10">
        <f t="shared" si="43"/>
        <v>4</v>
      </c>
      <c r="X222" s="16">
        <v>58271</v>
      </c>
      <c r="Y222" s="13">
        <v>0</v>
      </c>
    </row>
    <row r="223" spans="1:25" x14ac:dyDescent="0.25">
      <c r="A223" s="32" t="s">
        <v>231</v>
      </c>
      <c r="B223" s="23">
        <v>114176019</v>
      </c>
      <c r="C223" s="38">
        <v>77272944.579999998</v>
      </c>
      <c r="D223" s="37">
        <f t="shared" si="33"/>
        <v>191448963.57999998</v>
      </c>
      <c r="E223" s="37">
        <f t="shared" si="34"/>
        <v>0.22086255139753547</v>
      </c>
      <c r="F223" s="6">
        <v>8512530</v>
      </c>
      <c r="G223" s="6"/>
      <c r="H223" s="6">
        <v>16034550</v>
      </c>
      <c r="I223" s="6">
        <v>24051825</v>
      </c>
      <c r="J223" s="9"/>
      <c r="K223" s="6"/>
      <c r="L223" s="6">
        <v>46272693.670000002</v>
      </c>
      <c r="M223" s="25"/>
      <c r="N223" s="25"/>
      <c r="O223" s="54">
        <f t="shared" si="35"/>
        <v>94871598.670000002</v>
      </c>
      <c r="P223" s="55">
        <f t="shared" si="36"/>
        <v>0</v>
      </c>
      <c r="Q223" s="10">
        <f t="shared" si="37"/>
        <v>94871598.670000002</v>
      </c>
      <c r="R223" s="10">
        <f t="shared" si="38"/>
        <v>286320562.25</v>
      </c>
      <c r="S223" s="9">
        <f t="shared" si="39"/>
        <v>0.2135241575504353</v>
      </c>
      <c r="T223" s="10">
        <f t="shared" si="40"/>
        <v>83.092403729718413</v>
      </c>
      <c r="U223" s="47">
        <f t="shared" si="41"/>
        <v>0</v>
      </c>
      <c r="V223" s="10">
        <f t="shared" si="42"/>
        <v>49.554511497972356</v>
      </c>
      <c r="W223" s="10">
        <f t="shared" si="43"/>
        <v>4</v>
      </c>
      <c r="X223" s="16">
        <v>41337</v>
      </c>
      <c r="Y223" s="13">
        <v>0</v>
      </c>
    </row>
    <row r="224" spans="1:25" x14ac:dyDescent="0.25">
      <c r="A224" s="32" t="s">
        <v>232</v>
      </c>
      <c r="B224" s="23">
        <v>209030552</v>
      </c>
      <c r="C224" s="38">
        <v>81365417.280000001</v>
      </c>
      <c r="D224" s="37">
        <f t="shared" si="33"/>
        <v>290395969.27999997</v>
      </c>
      <c r="E224" s="37">
        <f t="shared" si="34"/>
        <v>0.33501144895955631</v>
      </c>
      <c r="F224" s="6">
        <v>15584524</v>
      </c>
      <c r="G224" s="6"/>
      <c r="H224" s="6">
        <v>29355647</v>
      </c>
      <c r="I224" s="6">
        <v>44033470</v>
      </c>
      <c r="J224" s="9"/>
      <c r="K224" s="6"/>
      <c r="L224" s="6">
        <v>84714870.650000006</v>
      </c>
      <c r="M224" s="25"/>
      <c r="N224" s="25"/>
      <c r="O224" s="54">
        <f t="shared" si="35"/>
        <v>173688511.65000001</v>
      </c>
      <c r="P224" s="55">
        <f t="shared" si="36"/>
        <v>0</v>
      </c>
      <c r="Q224" s="10">
        <f t="shared" si="37"/>
        <v>173688511.65000001</v>
      </c>
      <c r="R224" s="10">
        <f t="shared" si="38"/>
        <v>464084480.92999995</v>
      </c>
      <c r="S224" s="9">
        <f t="shared" si="39"/>
        <v>0.34609197133486452</v>
      </c>
      <c r="T224" s="10">
        <f t="shared" si="40"/>
        <v>83.092404429951472</v>
      </c>
      <c r="U224" s="47">
        <f t="shared" si="41"/>
        <v>0</v>
      </c>
      <c r="V224" s="10">
        <f t="shared" si="42"/>
        <v>59.810923712418827</v>
      </c>
      <c r="W224" s="10">
        <f t="shared" si="43"/>
        <v>4</v>
      </c>
      <c r="X224" s="16">
        <v>116343</v>
      </c>
      <c r="Y224" s="13">
        <v>0</v>
      </c>
    </row>
    <row r="225" spans="1:25" x14ac:dyDescent="0.25">
      <c r="A225" s="32" t="s">
        <v>233</v>
      </c>
      <c r="B225" s="23">
        <v>117223043</v>
      </c>
      <c r="C225" s="38">
        <v>79629821.129999995</v>
      </c>
      <c r="D225" s="37">
        <f t="shared" si="33"/>
        <v>196852864.13</v>
      </c>
      <c r="E225" s="37">
        <f t="shared" si="34"/>
        <v>0.22709668941872574</v>
      </c>
      <c r="F225" s="6">
        <v>8739705</v>
      </c>
      <c r="G225" s="6"/>
      <c r="H225" s="6">
        <v>16462465</v>
      </c>
      <c r="I225" s="6">
        <v>24693698</v>
      </c>
      <c r="J225" s="9"/>
      <c r="K225" s="6"/>
      <c r="L225" s="6">
        <v>47507576.340000004</v>
      </c>
      <c r="M225" s="25"/>
      <c r="N225" s="25"/>
      <c r="O225" s="54">
        <f t="shared" si="35"/>
        <v>97403444.340000004</v>
      </c>
      <c r="P225" s="55">
        <f t="shared" si="36"/>
        <v>0</v>
      </c>
      <c r="Q225" s="10">
        <f t="shared" si="37"/>
        <v>97403444.340000004</v>
      </c>
      <c r="R225" s="10">
        <f t="shared" si="38"/>
        <v>294256308.47000003</v>
      </c>
      <c r="S225" s="9">
        <f t="shared" si="39"/>
        <v>0.21944225687534524</v>
      </c>
      <c r="T225" s="10">
        <f t="shared" si="40"/>
        <v>83.092403888542634</v>
      </c>
      <c r="U225" s="47">
        <f t="shared" si="41"/>
        <v>0</v>
      </c>
      <c r="V225" s="10">
        <f t="shared" si="42"/>
        <v>49.480328757459979</v>
      </c>
      <c r="W225" s="10">
        <f t="shared" si="43"/>
        <v>4</v>
      </c>
      <c r="X225" s="16">
        <v>30027</v>
      </c>
      <c r="Y225" s="13">
        <v>1</v>
      </c>
    </row>
    <row r="226" spans="1:25" x14ac:dyDescent="0.25">
      <c r="A226" s="32" t="s">
        <v>234</v>
      </c>
      <c r="B226" s="23">
        <v>125348041</v>
      </c>
      <c r="C226" s="38">
        <v>79434340.219999999</v>
      </c>
      <c r="D226" s="37">
        <f t="shared" si="33"/>
        <v>204782381.22</v>
      </c>
      <c r="E226" s="37">
        <f t="shared" si="34"/>
        <v>0.23624447138159824</v>
      </c>
      <c r="F226" s="6">
        <v>9345474</v>
      </c>
      <c r="G226" s="6"/>
      <c r="H226" s="6">
        <v>17603517</v>
      </c>
      <c r="I226" s="6">
        <v>26405275</v>
      </c>
      <c r="J226" s="9"/>
      <c r="K226" s="6"/>
      <c r="L226" s="6">
        <v>50800435.560000002</v>
      </c>
      <c r="M226" s="25"/>
      <c r="N226" s="25"/>
      <c r="O226" s="54">
        <f t="shared" si="35"/>
        <v>104154701.56</v>
      </c>
      <c r="P226" s="55">
        <f t="shared" si="36"/>
        <v>0</v>
      </c>
      <c r="Q226" s="10">
        <f t="shared" si="37"/>
        <v>104154701.56</v>
      </c>
      <c r="R226" s="10">
        <f t="shared" si="38"/>
        <v>308937082.77999997</v>
      </c>
      <c r="S226" s="9">
        <f t="shared" si="39"/>
        <v>0.23039047499177151</v>
      </c>
      <c r="T226" s="10">
        <f t="shared" si="40"/>
        <v>83.092404738898153</v>
      </c>
      <c r="U226" s="47">
        <f t="shared" si="41"/>
        <v>0</v>
      </c>
      <c r="V226" s="10">
        <f t="shared" si="42"/>
        <v>50.861163416253788</v>
      </c>
      <c r="W226" s="10">
        <f t="shared" si="43"/>
        <v>4</v>
      </c>
      <c r="X226" s="16">
        <v>42029</v>
      </c>
      <c r="Y226" s="13">
        <v>1</v>
      </c>
    </row>
    <row r="227" spans="1:25" x14ac:dyDescent="0.25">
      <c r="A227" s="32" t="s">
        <v>235</v>
      </c>
      <c r="B227" s="23">
        <v>75863061</v>
      </c>
      <c r="C227" s="38">
        <v>74170571.400000006</v>
      </c>
      <c r="D227" s="37">
        <f t="shared" si="33"/>
        <v>150033632.40000001</v>
      </c>
      <c r="E227" s="37">
        <f t="shared" si="34"/>
        <v>0.17308430522506957</v>
      </c>
      <c r="F227" s="6">
        <v>5656062</v>
      </c>
      <c r="G227" s="6"/>
      <c r="H227" s="6">
        <v>10653989</v>
      </c>
      <c r="I227" s="6">
        <v>15980984</v>
      </c>
      <c r="J227" s="9"/>
      <c r="K227" s="6"/>
      <c r="L227" s="6">
        <v>30745407.02</v>
      </c>
      <c r="M227" s="25"/>
      <c r="N227" s="25"/>
      <c r="O227" s="54">
        <f t="shared" si="35"/>
        <v>63036442.019999996</v>
      </c>
      <c r="P227" s="55">
        <f t="shared" si="36"/>
        <v>0</v>
      </c>
      <c r="Q227" s="10">
        <f t="shared" si="37"/>
        <v>63036442.019999996</v>
      </c>
      <c r="R227" s="10">
        <f t="shared" si="38"/>
        <v>213070074.42000002</v>
      </c>
      <c r="S227" s="9">
        <f t="shared" si="39"/>
        <v>0.15889745319798126</v>
      </c>
      <c r="T227" s="10">
        <f t="shared" si="40"/>
        <v>83.092405169361669</v>
      </c>
      <c r="U227" s="47">
        <f t="shared" si="41"/>
        <v>0</v>
      </c>
      <c r="V227" s="10">
        <f t="shared" si="42"/>
        <v>42.01487427295001</v>
      </c>
      <c r="W227" s="10">
        <f t="shared" si="43"/>
        <v>4</v>
      </c>
      <c r="X227" s="16">
        <v>10230</v>
      </c>
      <c r="Y227" s="13">
        <v>1</v>
      </c>
    </row>
    <row r="228" spans="1:25" x14ac:dyDescent="0.25">
      <c r="A228" s="32" t="s">
        <v>236</v>
      </c>
      <c r="B228" s="23">
        <v>88887957</v>
      </c>
      <c r="C228" s="38">
        <v>80152833.920000002</v>
      </c>
      <c r="D228" s="37">
        <f t="shared" si="33"/>
        <v>169040790.92000002</v>
      </c>
      <c r="E228" s="37">
        <f t="shared" si="34"/>
        <v>0.19501166093932715</v>
      </c>
      <c r="F228" s="6">
        <v>6627148</v>
      </c>
      <c r="G228" s="6"/>
      <c r="H228" s="6">
        <v>12483168</v>
      </c>
      <c r="I228" s="6">
        <v>18724752</v>
      </c>
      <c r="J228" s="9"/>
      <c r="K228" s="6"/>
      <c r="L228" s="6">
        <v>36024072.640000001</v>
      </c>
      <c r="M228" s="25"/>
      <c r="N228" s="25"/>
      <c r="O228" s="54">
        <f t="shared" si="35"/>
        <v>73859140.640000001</v>
      </c>
      <c r="P228" s="55">
        <f t="shared" si="36"/>
        <v>0</v>
      </c>
      <c r="Q228" s="10">
        <f t="shared" si="37"/>
        <v>73859140.640000001</v>
      </c>
      <c r="R228" s="10">
        <f t="shared" si="38"/>
        <v>242899931.56</v>
      </c>
      <c r="S228" s="9">
        <f t="shared" si="39"/>
        <v>0.18114313148813113</v>
      </c>
      <c r="T228" s="10">
        <f t="shared" si="40"/>
        <v>83.09240433999399</v>
      </c>
      <c r="U228" s="47">
        <f t="shared" si="41"/>
        <v>0</v>
      </c>
      <c r="V228" s="10">
        <f t="shared" si="42"/>
        <v>43.693087471978558</v>
      </c>
      <c r="W228" s="10">
        <f t="shared" si="43"/>
        <v>4</v>
      </c>
      <c r="X228" s="16">
        <v>23120</v>
      </c>
      <c r="Y228" s="13">
        <v>1</v>
      </c>
    </row>
    <row r="229" spans="1:25" x14ac:dyDescent="0.25">
      <c r="A229" s="32" t="s">
        <v>237</v>
      </c>
      <c r="B229" s="23">
        <v>253534132</v>
      </c>
      <c r="C229" s="38">
        <v>93296166.989999995</v>
      </c>
      <c r="D229" s="37">
        <f t="shared" si="33"/>
        <v>346830298.99000001</v>
      </c>
      <c r="E229" s="37">
        <f t="shared" si="34"/>
        <v>0.40011616309895659</v>
      </c>
      <c r="F229" s="6">
        <v>18902540</v>
      </c>
      <c r="G229" s="6"/>
      <c r="H229" s="6">
        <v>35605601</v>
      </c>
      <c r="I229" s="6">
        <v>53408400</v>
      </c>
      <c r="J229" s="9"/>
      <c r="K229" s="6"/>
      <c r="L229" s="6">
        <v>102751061.45999999</v>
      </c>
      <c r="M229" s="25"/>
      <c r="N229" s="25"/>
      <c r="O229" s="54">
        <f t="shared" si="35"/>
        <v>210667602.45999998</v>
      </c>
      <c r="P229" s="55">
        <f t="shared" si="36"/>
        <v>0</v>
      </c>
      <c r="Q229" s="10">
        <f t="shared" si="37"/>
        <v>210667602.45999998</v>
      </c>
      <c r="R229" s="10">
        <f t="shared" si="38"/>
        <v>557497901.45000005</v>
      </c>
      <c r="S229" s="9">
        <f t="shared" si="39"/>
        <v>0.41575522487032579</v>
      </c>
      <c r="T229" s="10">
        <f t="shared" si="40"/>
        <v>83.092402903763656</v>
      </c>
      <c r="U229" s="47">
        <f t="shared" si="41"/>
        <v>0</v>
      </c>
      <c r="V229" s="10">
        <f t="shared" si="42"/>
        <v>60.74083004670652</v>
      </c>
      <c r="W229" s="10">
        <f t="shared" si="43"/>
        <v>4</v>
      </c>
      <c r="X229" s="16">
        <v>185570</v>
      </c>
      <c r="Y229" s="13">
        <v>1</v>
      </c>
    </row>
    <row r="230" spans="1:25" x14ac:dyDescent="0.25">
      <c r="A230" s="32" t="s">
        <v>238</v>
      </c>
      <c r="B230" s="23">
        <v>118510470</v>
      </c>
      <c r="C230" s="38">
        <v>84874777.340000004</v>
      </c>
      <c r="D230" s="37">
        <f t="shared" si="33"/>
        <v>203385247.34</v>
      </c>
      <c r="E230" s="37">
        <f t="shared" si="34"/>
        <v>0.23463268645672561</v>
      </c>
      <c r="F230" s="6">
        <v>8835689</v>
      </c>
      <c r="G230" s="6"/>
      <c r="H230" s="6">
        <v>16643268</v>
      </c>
      <c r="I230" s="6">
        <v>24964901</v>
      </c>
      <c r="J230" s="9"/>
      <c r="K230" s="6"/>
      <c r="L230" s="6">
        <v>48029338</v>
      </c>
      <c r="M230" s="25"/>
      <c r="N230" s="25"/>
      <c r="O230" s="54">
        <f t="shared" si="35"/>
        <v>98473196</v>
      </c>
      <c r="P230" s="55">
        <f t="shared" si="36"/>
        <v>0</v>
      </c>
      <c r="Q230" s="10">
        <f t="shared" si="37"/>
        <v>98473196</v>
      </c>
      <c r="R230" s="10">
        <f t="shared" si="38"/>
        <v>301858443.34000003</v>
      </c>
      <c r="S230" s="9">
        <f t="shared" si="39"/>
        <v>0.22511156483892841</v>
      </c>
      <c r="T230" s="10">
        <f t="shared" si="40"/>
        <v>83.092401878078789</v>
      </c>
      <c r="U230" s="47">
        <f t="shared" si="41"/>
        <v>0</v>
      </c>
      <c r="V230" s="10">
        <f t="shared" si="42"/>
        <v>48.417079059516013</v>
      </c>
      <c r="W230" s="10">
        <f t="shared" si="43"/>
        <v>4</v>
      </c>
      <c r="X230" s="16">
        <v>49191</v>
      </c>
      <c r="Y230" s="13">
        <v>1</v>
      </c>
    </row>
    <row r="231" spans="1:25" x14ac:dyDescent="0.25">
      <c r="A231" s="32" t="s">
        <v>239</v>
      </c>
      <c r="B231" s="23">
        <v>299639479</v>
      </c>
      <c r="C231" s="38">
        <v>106594220.42</v>
      </c>
      <c r="D231" s="37">
        <f t="shared" si="33"/>
        <v>406233699.42000002</v>
      </c>
      <c r="E231" s="37">
        <f t="shared" si="34"/>
        <v>0.46864610619878883</v>
      </c>
      <c r="F231" s="6">
        <v>22339980</v>
      </c>
      <c r="G231" s="6"/>
      <c r="H231" s="6">
        <v>42080502</v>
      </c>
      <c r="I231" s="6">
        <v>63120752</v>
      </c>
      <c r="J231" s="9"/>
      <c r="K231" s="6"/>
      <c r="L231" s="6">
        <v>121436409.09</v>
      </c>
      <c r="M231" s="25"/>
      <c r="N231" s="25"/>
      <c r="O231" s="54">
        <f t="shared" si="35"/>
        <v>248977643.09</v>
      </c>
      <c r="P231" s="55">
        <f t="shared" si="36"/>
        <v>0</v>
      </c>
      <c r="Q231" s="10">
        <f t="shared" si="37"/>
        <v>248977643.09</v>
      </c>
      <c r="R231" s="10">
        <f t="shared" si="38"/>
        <v>655211342.50999999</v>
      </c>
      <c r="S231" s="9">
        <f t="shared" si="39"/>
        <v>0.48862522770816985</v>
      </c>
      <c r="T231" s="10">
        <f t="shared" si="40"/>
        <v>83.09240288393373</v>
      </c>
      <c r="U231" s="47">
        <f t="shared" si="41"/>
        <v>0</v>
      </c>
      <c r="V231" s="10">
        <f t="shared" si="42"/>
        <v>61.289263654265447</v>
      </c>
      <c r="W231" s="10">
        <f t="shared" si="43"/>
        <v>4</v>
      </c>
      <c r="X231" s="16">
        <v>222802</v>
      </c>
      <c r="Y231" s="13">
        <v>1</v>
      </c>
    </row>
    <row r="232" spans="1:25" x14ac:dyDescent="0.25">
      <c r="A232" s="32" t="s">
        <v>240</v>
      </c>
      <c r="B232" s="23">
        <v>126504608</v>
      </c>
      <c r="C232" s="38">
        <v>90274493.010000005</v>
      </c>
      <c r="D232" s="37">
        <f t="shared" si="33"/>
        <v>216779101.00999999</v>
      </c>
      <c r="E232" s="37">
        <f t="shared" si="34"/>
        <v>0.25008432766326211</v>
      </c>
      <c r="F232" s="6">
        <v>9431702</v>
      </c>
      <c r="G232" s="6"/>
      <c r="H232" s="6">
        <v>17765940</v>
      </c>
      <c r="I232" s="6">
        <v>26648911</v>
      </c>
      <c r="J232" s="9"/>
      <c r="K232" s="6"/>
      <c r="L232" s="6">
        <v>51269162.729999997</v>
      </c>
      <c r="M232" s="25"/>
      <c r="N232" s="25"/>
      <c r="O232" s="54">
        <f t="shared" si="35"/>
        <v>105115715.72999999</v>
      </c>
      <c r="P232" s="55">
        <f t="shared" si="36"/>
        <v>0</v>
      </c>
      <c r="Q232" s="10">
        <f t="shared" si="37"/>
        <v>105115715.72999999</v>
      </c>
      <c r="R232" s="10">
        <f t="shared" si="38"/>
        <v>321894816.74000001</v>
      </c>
      <c r="S232" s="9">
        <f t="shared" si="39"/>
        <v>0.2400537321669787</v>
      </c>
      <c r="T232" s="10">
        <f t="shared" si="40"/>
        <v>83.092400657847961</v>
      </c>
      <c r="U232" s="47">
        <f t="shared" si="41"/>
        <v>0</v>
      </c>
      <c r="V232" s="10">
        <f t="shared" si="42"/>
        <v>48.4897830280932</v>
      </c>
      <c r="W232" s="10">
        <f t="shared" si="43"/>
        <v>4</v>
      </c>
      <c r="X232" s="16">
        <v>41633</v>
      </c>
      <c r="Y232" s="13">
        <v>1</v>
      </c>
    </row>
    <row r="233" spans="1:25" x14ac:dyDescent="0.25">
      <c r="A233" s="32" t="s">
        <v>241</v>
      </c>
      <c r="B233" s="23">
        <v>92215823</v>
      </c>
      <c r="C233" s="38">
        <v>79814170.879999995</v>
      </c>
      <c r="D233" s="37">
        <f t="shared" si="33"/>
        <v>172029993.88</v>
      </c>
      <c r="E233" s="37">
        <f t="shared" si="34"/>
        <v>0.19846011519076417</v>
      </c>
      <c r="F233" s="6">
        <v>6875260</v>
      </c>
      <c r="G233" s="6"/>
      <c r="H233" s="6">
        <v>12950524</v>
      </c>
      <c r="I233" s="6">
        <v>19425784</v>
      </c>
      <c r="J233" s="9"/>
      <c r="K233" s="6"/>
      <c r="L233" s="6">
        <v>37372773.240000002</v>
      </c>
      <c r="M233" s="25"/>
      <c r="N233" s="25"/>
      <c r="O233" s="54">
        <f t="shared" si="35"/>
        <v>76624341.24000001</v>
      </c>
      <c r="P233" s="55">
        <f t="shared" si="36"/>
        <v>0</v>
      </c>
      <c r="Q233" s="10">
        <f t="shared" si="37"/>
        <v>76624341.24000001</v>
      </c>
      <c r="R233" s="10">
        <f t="shared" si="38"/>
        <v>248654335.12</v>
      </c>
      <c r="S233" s="9">
        <f t="shared" si="39"/>
        <v>0.18543448996653966</v>
      </c>
      <c r="T233" s="10">
        <f t="shared" si="40"/>
        <v>83.092400791131055</v>
      </c>
      <c r="U233" s="47">
        <f t="shared" si="41"/>
        <v>0</v>
      </c>
      <c r="V233" s="10">
        <f t="shared" si="42"/>
        <v>44.541268363614272</v>
      </c>
      <c r="W233" s="10">
        <f t="shared" si="43"/>
        <v>4</v>
      </c>
      <c r="X233" s="16">
        <v>26310</v>
      </c>
      <c r="Y233" s="13">
        <v>1</v>
      </c>
    </row>
    <row r="234" spans="1:25" x14ac:dyDescent="0.25">
      <c r="A234" s="32" t="s">
        <v>242</v>
      </c>
      <c r="B234" s="23">
        <v>129733304</v>
      </c>
      <c r="C234" s="38">
        <v>90211166.019999996</v>
      </c>
      <c r="D234" s="37">
        <f t="shared" si="33"/>
        <v>219944470.01999998</v>
      </c>
      <c r="E234" s="37">
        <f t="shared" si="34"/>
        <v>0.25373601353604125</v>
      </c>
      <c r="F234" s="6">
        <v>9672422</v>
      </c>
      <c r="G234" s="6"/>
      <c r="H234" s="6">
        <v>18219370</v>
      </c>
      <c r="I234" s="6">
        <v>27329054</v>
      </c>
      <c r="J234" s="9"/>
      <c r="K234" s="6"/>
      <c r="L234" s="6">
        <v>52577673.380000003</v>
      </c>
      <c r="M234" s="25"/>
      <c r="N234" s="25"/>
      <c r="O234" s="54">
        <f t="shared" si="35"/>
        <v>107798519.38</v>
      </c>
      <c r="P234" s="55">
        <f t="shared" si="36"/>
        <v>0</v>
      </c>
      <c r="Q234" s="10">
        <f t="shared" si="37"/>
        <v>107798519.38</v>
      </c>
      <c r="R234" s="10">
        <f t="shared" si="38"/>
        <v>327742989.39999998</v>
      </c>
      <c r="S234" s="9">
        <f t="shared" si="39"/>
        <v>0.24441501914763802</v>
      </c>
      <c r="T234" s="10">
        <f t="shared" si="40"/>
        <v>83.092402687901938</v>
      </c>
      <c r="U234" s="47">
        <f t="shared" si="41"/>
        <v>0</v>
      </c>
      <c r="V234" s="10">
        <f t="shared" si="42"/>
        <v>49.01169798458568</v>
      </c>
      <c r="W234" s="10">
        <f t="shared" si="43"/>
        <v>4</v>
      </c>
      <c r="X234" s="16">
        <v>54352</v>
      </c>
      <c r="Y234" s="13">
        <v>1</v>
      </c>
    </row>
    <row r="235" spans="1:25" x14ac:dyDescent="0.25">
      <c r="A235" s="32" t="s">
        <v>243</v>
      </c>
      <c r="B235" s="23">
        <v>269201936</v>
      </c>
      <c r="C235" s="38">
        <v>97118031.489999995</v>
      </c>
      <c r="D235" s="37">
        <f t="shared" si="33"/>
        <v>366319967.49000001</v>
      </c>
      <c r="E235" s="37">
        <f t="shared" si="34"/>
        <v>0.42260016003636208</v>
      </c>
      <c r="F235" s="6">
        <v>20070673</v>
      </c>
      <c r="G235" s="6"/>
      <c r="H235" s="6">
        <v>37805942</v>
      </c>
      <c r="I235" s="6">
        <v>56708913</v>
      </c>
      <c r="J235" s="9"/>
      <c r="K235" s="6"/>
      <c r="L235" s="6">
        <v>109100832.03</v>
      </c>
      <c r="M235" s="25"/>
      <c r="N235" s="25"/>
      <c r="O235" s="54">
        <f t="shared" si="35"/>
        <v>223686360.03</v>
      </c>
      <c r="P235" s="55">
        <f t="shared" si="36"/>
        <v>0</v>
      </c>
      <c r="Q235" s="10">
        <f t="shared" si="37"/>
        <v>223686360.03</v>
      </c>
      <c r="R235" s="10">
        <f t="shared" si="38"/>
        <v>590006327.51999998</v>
      </c>
      <c r="S235" s="9">
        <f t="shared" si="39"/>
        <v>0.43999845153675898</v>
      </c>
      <c r="T235" s="10">
        <f t="shared" si="40"/>
        <v>83.092403923127804</v>
      </c>
      <c r="U235" s="47">
        <f t="shared" si="41"/>
        <v>0</v>
      </c>
      <c r="V235" s="10">
        <f t="shared" si="42"/>
        <v>61.063108725053681</v>
      </c>
      <c r="W235" s="10">
        <f t="shared" si="43"/>
        <v>4</v>
      </c>
      <c r="X235" s="16">
        <v>202734</v>
      </c>
      <c r="Y235" s="13">
        <v>1</v>
      </c>
    </row>
    <row r="236" spans="1:25" x14ac:dyDescent="0.25">
      <c r="A236" s="32" t="s">
        <v>244</v>
      </c>
      <c r="B236" s="23">
        <v>97565698</v>
      </c>
      <c r="C236" s="38">
        <v>80814358.810000002</v>
      </c>
      <c r="D236" s="37">
        <f t="shared" si="33"/>
        <v>178380056.81</v>
      </c>
      <c r="E236" s="37">
        <f t="shared" si="34"/>
        <v>0.20578578086180691</v>
      </c>
      <c r="F236" s="6">
        <v>7274128</v>
      </c>
      <c r="G236" s="6"/>
      <c r="H236" s="6">
        <v>13701845</v>
      </c>
      <c r="I236" s="6">
        <v>20552767</v>
      </c>
      <c r="J236" s="9"/>
      <c r="K236" s="6"/>
      <c r="L236" s="6">
        <v>39540944.439999998</v>
      </c>
      <c r="M236" s="25"/>
      <c r="N236" s="25"/>
      <c r="O236" s="54">
        <f t="shared" si="35"/>
        <v>81069684.439999998</v>
      </c>
      <c r="P236" s="55">
        <f t="shared" si="36"/>
        <v>0</v>
      </c>
      <c r="Q236" s="10">
        <f t="shared" si="37"/>
        <v>81069684.439999998</v>
      </c>
      <c r="R236" s="10">
        <f t="shared" si="38"/>
        <v>259449741.25</v>
      </c>
      <c r="S236" s="9">
        <f t="shared" si="39"/>
        <v>0.19348518664444844</v>
      </c>
      <c r="T236" s="10">
        <f t="shared" si="40"/>
        <v>83.092404504706153</v>
      </c>
      <c r="U236" s="47">
        <f t="shared" si="41"/>
        <v>0</v>
      </c>
      <c r="V236" s="10">
        <f t="shared" si="42"/>
        <v>45.447728793107558</v>
      </c>
      <c r="W236" s="10">
        <f t="shared" si="43"/>
        <v>4</v>
      </c>
      <c r="X236" s="16">
        <v>18538</v>
      </c>
      <c r="Y236" s="13">
        <v>1</v>
      </c>
    </row>
    <row r="237" spans="1:25" x14ac:dyDescent="0.25">
      <c r="A237" s="32" t="s">
        <v>245</v>
      </c>
      <c r="B237" s="23">
        <v>97201108</v>
      </c>
      <c r="C237" s="38">
        <v>83370996.450000003</v>
      </c>
      <c r="D237" s="37">
        <f t="shared" si="33"/>
        <v>180572104.44999999</v>
      </c>
      <c r="E237" s="37">
        <f t="shared" si="34"/>
        <v>0.20831460747701619</v>
      </c>
      <c r="F237" s="6">
        <v>7246945</v>
      </c>
      <c r="G237" s="6"/>
      <c r="H237" s="6">
        <v>13650643</v>
      </c>
      <c r="I237" s="6">
        <v>20475963</v>
      </c>
      <c r="J237" s="9"/>
      <c r="K237" s="6"/>
      <c r="L237" s="6">
        <v>39393185.229999997</v>
      </c>
      <c r="M237" s="25"/>
      <c r="N237" s="25"/>
      <c r="O237" s="54">
        <f t="shared" si="35"/>
        <v>80766736.229999989</v>
      </c>
      <c r="P237" s="55">
        <f t="shared" si="36"/>
        <v>0</v>
      </c>
      <c r="Q237" s="10">
        <f t="shared" si="37"/>
        <v>80766736.229999989</v>
      </c>
      <c r="R237" s="10">
        <f t="shared" si="38"/>
        <v>261338840.67999998</v>
      </c>
      <c r="S237" s="9">
        <f t="shared" si="39"/>
        <v>0.19489398649154974</v>
      </c>
      <c r="T237" s="10">
        <f t="shared" si="40"/>
        <v>83.092402845860562</v>
      </c>
      <c r="U237" s="47">
        <f t="shared" si="41"/>
        <v>0</v>
      </c>
      <c r="V237" s="10">
        <f t="shared" si="42"/>
        <v>44.728246633667666</v>
      </c>
      <c r="W237" s="10">
        <f t="shared" si="43"/>
        <v>4</v>
      </c>
      <c r="X237" s="16">
        <v>25949</v>
      </c>
      <c r="Y237" s="13">
        <v>1</v>
      </c>
    </row>
    <row r="238" spans="1:25" x14ac:dyDescent="0.25">
      <c r="A238" s="32" t="s">
        <v>246</v>
      </c>
      <c r="B238" s="23">
        <v>86322704</v>
      </c>
      <c r="C238" s="38">
        <v>83331076.900000006</v>
      </c>
      <c r="D238" s="37">
        <f t="shared" si="33"/>
        <v>169653780.90000001</v>
      </c>
      <c r="E238" s="37">
        <f t="shared" si="34"/>
        <v>0.19571882867965995</v>
      </c>
      <c r="F238" s="6">
        <v>6435893</v>
      </c>
      <c r="G238" s="6"/>
      <c r="H238" s="6">
        <v>12122911</v>
      </c>
      <c r="I238" s="6">
        <v>18184367</v>
      </c>
      <c r="J238" s="9"/>
      <c r="K238" s="6"/>
      <c r="L238" s="6">
        <v>34984439.649999999</v>
      </c>
      <c r="M238" s="25"/>
      <c r="N238" s="25"/>
      <c r="O238" s="54">
        <f t="shared" si="35"/>
        <v>71727610.650000006</v>
      </c>
      <c r="P238" s="55">
        <f t="shared" si="36"/>
        <v>0</v>
      </c>
      <c r="Q238" s="10">
        <f t="shared" si="37"/>
        <v>71727610.650000006</v>
      </c>
      <c r="R238" s="10">
        <f t="shared" si="38"/>
        <v>241381391.55000001</v>
      </c>
      <c r="S238" s="9">
        <f t="shared" si="39"/>
        <v>0.18001067710276022</v>
      </c>
      <c r="T238" s="10">
        <f t="shared" si="40"/>
        <v>83.09240480928402</v>
      </c>
      <c r="U238" s="47">
        <f t="shared" si="41"/>
        <v>0</v>
      </c>
      <c r="V238" s="10">
        <f t="shared" si="42"/>
        <v>42.278816463441402</v>
      </c>
      <c r="W238" s="10">
        <f t="shared" si="43"/>
        <v>4</v>
      </c>
      <c r="X238" s="16">
        <v>20623</v>
      </c>
      <c r="Y238" s="13">
        <v>0</v>
      </c>
    </row>
    <row r="239" spans="1:25" x14ac:dyDescent="0.25">
      <c r="A239" s="32" t="s">
        <v>247</v>
      </c>
      <c r="B239" s="23">
        <v>90740490</v>
      </c>
      <c r="C239" s="38">
        <v>78670630.189999998</v>
      </c>
      <c r="D239" s="37">
        <f t="shared" si="33"/>
        <v>169411120.19</v>
      </c>
      <c r="E239" s="37">
        <f t="shared" si="34"/>
        <v>0.19543888637789789</v>
      </c>
      <c r="F239" s="6">
        <v>6765266</v>
      </c>
      <c r="G239" s="6"/>
      <c r="H239" s="6">
        <v>12743332</v>
      </c>
      <c r="I239" s="6">
        <v>19114998</v>
      </c>
      <c r="J239" s="9"/>
      <c r="K239" s="6"/>
      <c r="L239" s="6">
        <v>36774857.939999998</v>
      </c>
      <c r="M239" s="25"/>
      <c r="N239" s="25"/>
      <c r="O239" s="54">
        <f t="shared" si="35"/>
        <v>75398453.939999998</v>
      </c>
      <c r="P239" s="55">
        <f t="shared" si="36"/>
        <v>0</v>
      </c>
      <c r="Q239" s="10">
        <f t="shared" si="37"/>
        <v>75398453.939999998</v>
      </c>
      <c r="R239" s="10">
        <f t="shared" si="38"/>
        <v>244809574.13</v>
      </c>
      <c r="S239" s="9">
        <f t="shared" si="39"/>
        <v>0.18256725142481131</v>
      </c>
      <c r="T239" s="10">
        <f t="shared" si="40"/>
        <v>83.09240333615125</v>
      </c>
      <c r="U239" s="47">
        <f t="shared" si="41"/>
        <v>0</v>
      </c>
      <c r="V239" s="10">
        <f t="shared" si="42"/>
        <v>44.506201160489475</v>
      </c>
      <c r="W239" s="10">
        <f t="shared" si="43"/>
        <v>4</v>
      </c>
      <c r="X239" s="16">
        <v>19473</v>
      </c>
      <c r="Y239" s="13">
        <v>1</v>
      </c>
    </row>
    <row r="240" spans="1:25" x14ac:dyDescent="0.25">
      <c r="A240" s="32" t="s">
        <v>248</v>
      </c>
      <c r="B240" s="23">
        <v>113147168</v>
      </c>
      <c r="C240" s="38">
        <v>82531766.670000002</v>
      </c>
      <c r="D240" s="37">
        <f t="shared" si="33"/>
        <v>195678934.67000002</v>
      </c>
      <c r="E240" s="37">
        <f t="shared" si="34"/>
        <v>0.22574240130534043</v>
      </c>
      <c r="F240" s="6">
        <v>8435823</v>
      </c>
      <c r="G240" s="6"/>
      <c r="H240" s="6">
        <v>15890061</v>
      </c>
      <c r="I240" s="6">
        <v>23835092</v>
      </c>
      <c r="J240" s="9"/>
      <c r="K240" s="6"/>
      <c r="L240" s="6">
        <v>45855725.840000004</v>
      </c>
      <c r="M240" s="25"/>
      <c r="N240" s="25"/>
      <c r="O240" s="54">
        <f t="shared" si="35"/>
        <v>94016701.840000004</v>
      </c>
      <c r="P240" s="55">
        <f t="shared" si="36"/>
        <v>0</v>
      </c>
      <c r="Q240" s="10">
        <f t="shared" si="37"/>
        <v>94016701.840000004</v>
      </c>
      <c r="R240" s="10">
        <f t="shared" si="38"/>
        <v>289695636.50999999</v>
      </c>
      <c r="S240" s="9">
        <f t="shared" si="39"/>
        <v>0.21604112623187918</v>
      </c>
      <c r="T240" s="10">
        <f t="shared" si="40"/>
        <v>83.092403903560367</v>
      </c>
      <c r="U240" s="47">
        <f t="shared" si="41"/>
        <v>0</v>
      </c>
      <c r="V240" s="10">
        <f t="shared" si="42"/>
        <v>48.046409287005346</v>
      </c>
      <c r="W240" s="10">
        <f t="shared" si="43"/>
        <v>4</v>
      </c>
      <c r="X240" s="16">
        <v>46153</v>
      </c>
      <c r="Y240" s="13">
        <v>1</v>
      </c>
    </row>
    <row r="241" spans="1:25" x14ac:dyDescent="0.25">
      <c r="A241" s="32" t="s">
        <v>249</v>
      </c>
      <c r="B241" s="23">
        <v>145183599</v>
      </c>
      <c r="C241" s="38">
        <v>88318889.189999998</v>
      </c>
      <c r="D241" s="37">
        <f t="shared" si="33"/>
        <v>233502488.19</v>
      </c>
      <c r="E241" s="37">
        <f t="shared" si="34"/>
        <v>0.26937704093533071</v>
      </c>
      <c r="F241" s="6">
        <v>10824337</v>
      </c>
      <c r="G241" s="6"/>
      <c r="H241" s="6">
        <v>20389165</v>
      </c>
      <c r="I241" s="6">
        <v>30583748</v>
      </c>
      <c r="J241" s="9"/>
      <c r="K241" s="6"/>
      <c r="L241" s="6">
        <v>58839292.640000001</v>
      </c>
      <c r="M241" s="25"/>
      <c r="N241" s="25"/>
      <c r="O241" s="54">
        <f t="shared" si="35"/>
        <v>120636542.64</v>
      </c>
      <c r="P241" s="55">
        <f t="shared" si="36"/>
        <v>0</v>
      </c>
      <c r="Q241" s="10">
        <f t="shared" si="37"/>
        <v>120636542.64</v>
      </c>
      <c r="R241" s="10">
        <f t="shared" si="38"/>
        <v>354139030.82999998</v>
      </c>
      <c r="S241" s="9">
        <f t="shared" si="39"/>
        <v>0.26409992219726924</v>
      </c>
      <c r="T241" s="10">
        <f t="shared" si="40"/>
        <v>83.092404011833324</v>
      </c>
      <c r="U241" s="47">
        <f t="shared" si="41"/>
        <v>0</v>
      </c>
      <c r="V241" s="10">
        <f t="shared" si="42"/>
        <v>51.663921688850934</v>
      </c>
      <c r="W241" s="10">
        <f t="shared" si="43"/>
        <v>4</v>
      </c>
      <c r="X241" s="16">
        <v>72200</v>
      </c>
      <c r="Y241" s="13">
        <v>1</v>
      </c>
    </row>
    <row r="242" spans="1:25" x14ac:dyDescent="0.25">
      <c r="A242" s="32" t="s">
        <v>250</v>
      </c>
      <c r="B242" s="23">
        <v>97431863</v>
      </c>
      <c r="C242" s="38">
        <v>82995114.969999999</v>
      </c>
      <c r="D242" s="37">
        <f t="shared" si="33"/>
        <v>180426977.97</v>
      </c>
      <c r="E242" s="37">
        <f t="shared" si="34"/>
        <v>0.20814718424291365</v>
      </c>
      <c r="F242" s="6">
        <v>7264149</v>
      </c>
      <c r="G242" s="6"/>
      <c r="H242" s="6">
        <v>13683049</v>
      </c>
      <c r="I242" s="6">
        <v>20524574</v>
      </c>
      <c r="J242" s="9"/>
      <c r="K242" s="6"/>
      <c r="L242" s="6">
        <v>39486704.549999997</v>
      </c>
      <c r="M242" s="25"/>
      <c r="N242" s="25"/>
      <c r="O242" s="54">
        <f t="shared" si="35"/>
        <v>80958476.549999997</v>
      </c>
      <c r="P242" s="55">
        <f t="shared" si="36"/>
        <v>0</v>
      </c>
      <c r="Q242" s="10">
        <f t="shared" si="37"/>
        <v>80958476.549999997</v>
      </c>
      <c r="R242" s="10">
        <f t="shared" si="38"/>
        <v>261385454.51999998</v>
      </c>
      <c r="S242" s="9">
        <f t="shared" si="39"/>
        <v>0.19492874886012701</v>
      </c>
      <c r="T242" s="10">
        <f t="shared" si="40"/>
        <v>83.092403303424462</v>
      </c>
      <c r="U242" s="47">
        <f t="shared" si="41"/>
        <v>0</v>
      </c>
      <c r="V242" s="10">
        <f t="shared" si="42"/>
        <v>44.870494125031094</v>
      </c>
      <c r="W242" s="10">
        <f t="shared" si="43"/>
        <v>4</v>
      </c>
      <c r="X242" s="16">
        <v>30051</v>
      </c>
      <c r="Y242" s="13">
        <v>1</v>
      </c>
    </row>
    <row r="243" spans="1:25" x14ac:dyDescent="0.25">
      <c r="A243" s="32" t="s">
        <v>251</v>
      </c>
      <c r="B243" s="23">
        <v>87607539</v>
      </c>
      <c r="C243" s="38">
        <v>80702152.340000004</v>
      </c>
      <c r="D243" s="37">
        <f t="shared" si="33"/>
        <v>168309691.34</v>
      </c>
      <c r="E243" s="37">
        <f t="shared" si="34"/>
        <v>0.19416823762929708</v>
      </c>
      <c r="F243" s="6">
        <v>6531685</v>
      </c>
      <c r="G243" s="6"/>
      <c r="H243" s="6">
        <v>12303350</v>
      </c>
      <c r="I243" s="6">
        <v>18455024</v>
      </c>
      <c r="J243" s="9"/>
      <c r="K243" s="6"/>
      <c r="L243" s="6">
        <v>35505150.969999999</v>
      </c>
      <c r="M243" s="25"/>
      <c r="N243" s="25"/>
      <c r="O243" s="54">
        <f t="shared" si="35"/>
        <v>72795209.969999999</v>
      </c>
      <c r="P243" s="55">
        <f t="shared" si="36"/>
        <v>0</v>
      </c>
      <c r="Q243" s="10">
        <f t="shared" si="37"/>
        <v>72795209.969999999</v>
      </c>
      <c r="R243" s="10">
        <f t="shared" si="38"/>
        <v>241104901.31</v>
      </c>
      <c r="S243" s="9">
        <f t="shared" si="39"/>
        <v>0.17980448392856768</v>
      </c>
      <c r="T243" s="10">
        <f t="shared" si="40"/>
        <v>83.092403691422035</v>
      </c>
      <c r="U243" s="47">
        <f t="shared" si="41"/>
        <v>0</v>
      </c>
      <c r="V243" s="10">
        <f t="shared" si="42"/>
        <v>43.250753649679886</v>
      </c>
      <c r="W243" s="10">
        <f t="shared" si="43"/>
        <v>4</v>
      </c>
      <c r="X243" s="16">
        <v>22426</v>
      </c>
      <c r="Y243" s="13">
        <v>1</v>
      </c>
    </row>
    <row r="244" spans="1:25" x14ac:dyDescent="0.25">
      <c r="A244" s="32" t="s">
        <v>252</v>
      </c>
      <c r="B244" s="23">
        <v>120998213</v>
      </c>
      <c r="C244" s="38">
        <v>86786108.079999998</v>
      </c>
      <c r="D244" s="37">
        <f t="shared" si="33"/>
        <v>207784321.07999998</v>
      </c>
      <c r="E244" s="37">
        <f t="shared" si="34"/>
        <v>0.23970761938837504</v>
      </c>
      <c r="F244" s="6">
        <v>9021167</v>
      </c>
      <c r="G244" s="6"/>
      <c r="H244" s="6">
        <v>16992639</v>
      </c>
      <c r="I244" s="6">
        <v>25488959</v>
      </c>
      <c r="J244" s="9"/>
      <c r="K244" s="6"/>
      <c r="L244" s="6">
        <v>49037558.590000004</v>
      </c>
      <c r="M244" s="25"/>
      <c r="N244" s="25"/>
      <c r="O244" s="54">
        <f t="shared" si="35"/>
        <v>100540323.59</v>
      </c>
      <c r="P244" s="55">
        <f t="shared" si="36"/>
        <v>0</v>
      </c>
      <c r="Q244" s="10">
        <f t="shared" si="37"/>
        <v>100540323.59</v>
      </c>
      <c r="R244" s="10">
        <f t="shared" si="38"/>
        <v>308324644.66999996</v>
      </c>
      <c r="S244" s="9">
        <f t="shared" si="39"/>
        <v>0.22993374799158017</v>
      </c>
      <c r="T244" s="10">
        <f t="shared" si="40"/>
        <v>83.092403678722107</v>
      </c>
      <c r="U244" s="47">
        <f t="shared" si="41"/>
        <v>0</v>
      </c>
      <c r="V244" s="10">
        <f t="shared" si="42"/>
        <v>48.386867241677258</v>
      </c>
      <c r="W244" s="10">
        <f t="shared" si="43"/>
        <v>4</v>
      </c>
      <c r="X244" s="16">
        <v>53581</v>
      </c>
      <c r="Y244" s="13">
        <v>0</v>
      </c>
    </row>
    <row r="245" spans="1:25" x14ac:dyDescent="0.25">
      <c r="A245" s="32" t="s">
        <v>253</v>
      </c>
      <c r="B245" s="23">
        <v>120393146</v>
      </c>
      <c r="C245" s="38">
        <v>86368119.230000004</v>
      </c>
      <c r="D245" s="37">
        <f t="shared" si="33"/>
        <v>206761265.23000002</v>
      </c>
      <c r="E245" s="37">
        <f t="shared" si="34"/>
        <v>0.23852738460920503</v>
      </c>
      <c r="F245" s="6">
        <v>8976055</v>
      </c>
      <c r="G245" s="6"/>
      <c r="H245" s="6">
        <v>16907665</v>
      </c>
      <c r="I245" s="6">
        <v>25361498</v>
      </c>
      <c r="J245" s="9"/>
      <c r="K245" s="6"/>
      <c r="L245" s="6">
        <v>48792340.130000003</v>
      </c>
      <c r="M245" s="25"/>
      <c r="N245" s="25"/>
      <c r="O245" s="54">
        <f t="shared" si="35"/>
        <v>100037558.13</v>
      </c>
      <c r="P245" s="55">
        <f t="shared" si="36"/>
        <v>0</v>
      </c>
      <c r="Q245" s="10">
        <f t="shared" si="37"/>
        <v>100037558.13</v>
      </c>
      <c r="R245" s="10">
        <f t="shared" si="38"/>
        <v>306798823.36000001</v>
      </c>
      <c r="S245" s="9">
        <f t="shared" si="39"/>
        <v>0.22879586356152043</v>
      </c>
      <c r="T245" s="10">
        <f t="shared" si="40"/>
        <v>83.092403059223983</v>
      </c>
      <c r="U245" s="47">
        <f t="shared" si="41"/>
        <v>0</v>
      </c>
      <c r="V245" s="10">
        <f t="shared" si="42"/>
        <v>48.383123414687368</v>
      </c>
      <c r="W245" s="10">
        <f t="shared" si="43"/>
        <v>4</v>
      </c>
      <c r="X245" s="16">
        <v>35598</v>
      </c>
      <c r="Y245" s="13">
        <v>1</v>
      </c>
    </row>
    <row r="246" spans="1:25" x14ac:dyDescent="0.25">
      <c r="A246" s="32" t="s">
        <v>254</v>
      </c>
      <c r="B246" s="23">
        <v>219350194</v>
      </c>
      <c r="C246" s="38">
        <v>97952844.829999998</v>
      </c>
      <c r="D246" s="37">
        <f t="shared" si="33"/>
        <v>317303038.82999998</v>
      </c>
      <c r="E246" s="37">
        <f t="shared" si="34"/>
        <v>0.36605243199919896</v>
      </c>
      <c r="F246" s="6">
        <v>16353917</v>
      </c>
      <c r="G246" s="6"/>
      <c r="H246" s="6">
        <v>30804907</v>
      </c>
      <c r="I246" s="6">
        <v>46207361</v>
      </c>
      <c r="J246" s="9"/>
      <c r="K246" s="6"/>
      <c r="L246" s="6">
        <v>88897164.040000007</v>
      </c>
      <c r="M246" s="25"/>
      <c r="N246" s="25"/>
      <c r="O246" s="54">
        <f t="shared" si="35"/>
        <v>182263349.04000002</v>
      </c>
      <c r="P246" s="55">
        <f t="shared" si="36"/>
        <v>0</v>
      </c>
      <c r="Q246" s="10">
        <f t="shared" si="37"/>
        <v>182263349.04000002</v>
      </c>
      <c r="R246" s="10">
        <f t="shared" si="38"/>
        <v>499566387.87</v>
      </c>
      <c r="S246" s="9">
        <f t="shared" si="39"/>
        <v>0.37255267757303989</v>
      </c>
      <c r="T246" s="10">
        <f t="shared" si="40"/>
        <v>83.092403848067732</v>
      </c>
      <c r="U246" s="47">
        <f t="shared" si="41"/>
        <v>0</v>
      </c>
      <c r="V246" s="10">
        <f t="shared" si="42"/>
        <v>57.441413013901332</v>
      </c>
      <c r="W246" s="10">
        <f t="shared" si="43"/>
        <v>4</v>
      </c>
      <c r="X246" s="16">
        <v>158558</v>
      </c>
      <c r="Y246" s="13">
        <v>1</v>
      </c>
    </row>
    <row r="247" spans="1:25" x14ac:dyDescent="0.25">
      <c r="A247" s="32" t="s">
        <v>255</v>
      </c>
      <c r="B247" s="23">
        <v>87987395</v>
      </c>
      <c r="C247" s="38">
        <v>83293486.620000005</v>
      </c>
      <c r="D247" s="37">
        <f t="shared" si="33"/>
        <v>171280881.62</v>
      </c>
      <c r="E247" s="37">
        <f t="shared" si="34"/>
        <v>0.19759591179194222</v>
      </c>
      <c r="F247" s="6">
        <v>6560006</v>
      </c>
      <c r="G247" s="6"/>
      <c r="H247" s="6">
        <v>12356695</v>
      </c>
      <c r="I247" s="6">
        <v>18535043</v>
      </c>
      <c r="J247" s="9"/>
      <c r="K247" s="6"/>
      <c r="L247" s="6">
        <v>35659097.090000004</v>
      </c>
      <c r="M247" s="25"/>
      <c r="N247" s="25"/>
      <c r="O247" s="54">
        <f t="shared" si="35"/>
        <v>73110841.090000004</v>
      </c>
      <c r="P247" s="55">
        <f t="shared" si="36"/>
        <v>0</v>
      </c>
      <c r="Q247" s="10">
        <f t="shared" si="37"/>
        <v>73110841.090000004</v>
      </c>
      <c r="R247" s="10">
        <f t="shared" si="38"/>
        <v>244391722.71000001</v>
      </c>
      <c r="S247" s="9">
        <f t="shared" si="39"/>
        <v>0.18225563785526669</v>
      </c>
      <c r="T247" s="10">
        <f t="shared" si="40"/>
        <v>83.092403281174541</v>
      </c>
      <c r="U247" s="47">
        <f t="shared" si="41"/>
        <v>0</v>
      </c>
      <c r="V247" s="10">
        <f t="shared" si="42"/>
        <v>42.684764579973447</v>
      </c>
      <c r="W247" s="10">
        <f t="shared" si="43"/>
        <v>4</v>
      </c>
      <c r="X247" s="16">
        <v>24961</v>
      </c>
      <c r="Y247" s="13">
        <v>0</v>
      </c>
    </row>
    <row r="248" spans="1:25" x14ac:dyDescent="0.25">
      <c r="A248" s="32" t="s">
        <v>256</v>
      </c>
      <c r="B248" s="23">
        <v>88355184</v>
      </c>
      <c r="C248" s="38">
        <v>84014017.810000002</v>
      </c>
      <c r="D248" s="37">
        <f t="shared" si="33"/>
        <v>172369201.81</v>
      </c>
      <c r="E248" s="37">
        <f t="shared" si="34"/>
        <v>0.19885143790922211</v>
      </c>
      <c r="F248" s="6">
        <v>6587427</v>
      </c>
      <c r="G248" s="6"/>
      <c r="H248" s="6">
        <v>12408347</v>
      </c>
      <c r="I248" s="6">
        <v>18612520</v>
      </c>
      <c r="J248" s="9"/>
      <c r="K248" s="6"/>
      <c r="L248" s="6">
        <v>35808153.030000001</v>
      </c>
      <c r="M248" s="25"/>
      <c r="N248" s="25"/>
      <c r="O248" s="54">
        <f t="shared" si="35"/>
        <v>73416447.030000001</v>
      </c>
      <c r="P248" s="55">
        <f t="shared" si="36"/>
        <v>0</v>
      </c>
      <c r="Q248" s="10">
        <f t="shared" si="37"/>
        <v>73416447.030000001</v>
      </c>
      <c r="R248" s="10">
        <f t="shared" si="38"/>
        <v>245785648.84</v>
      </c>
      <c r="S248" s="9">
        <f t="shared" si="39"/>
        <v>0.18329516117925312</v>
      </c>
      <c r="T248" s="10">
        <f t="shared" si="40"/>
        <v>83.092404662979362</v>
      </c>
      <c r="U248" s="47">
        <f t="shared" si="41"/>
        <v>0</v>
      </c>
      <c r="V248" s="10">
        <f t="shared" si="42"/>
        <v>42.59255496868046</v>
      </c>
      <c r="W248" s="10">
        <f t="shared" si="43"/>
        <v>4</v>
      </c>
      <c r="X248" s="16">
        <v>23973</v>
      </c>
      <c r="Y248" s="13">
        <v>1</v>
      </c>
    </row>
    <row r="249" spans="1:25" x14ac:dyDescent="0.25">
      <c r="A249" s="32" t="s">
        <v>257</v>
      </c>
      <c r="B249" s="23">
        <v>106468137</v>
      </c>
      <c r="C249" s="38">
        <v>85161795.780000001</v>
      </c>
      <c r="D249" s="37">
        <f t="shared" si="33"/>
        <v>191629932.78</v>
      </c>
      <c r="E249" s="37">
        <f t="shared" si="34"/>
        <v>0.22107132410901414</v>
      </c>
      <c r="F249" s="6">
        <v>7937860</v>
      </c>
      <c r="G249" s="6"/>
      <c r="H249" s="6">
        <v>14952077</v>
      </c>
      <c r="I249" s="6">
        <v>22428116</v>
      </c>
      <c r="J249" s="9"/>
      <c r="K249" s="6"/>
      <c r="L249" s="6">
        <v>43148881.159999996</v>
      </c>
      <c r="M249" s="25"/>
      <c r="N249" s="25"/>
      <c r="O249" s="54">
        <f t="shared" si="35"/>
        <v>88466934.159999996</v>
      </c>
      <c r="P249" s="55">
        <f t="shared" si="36"/>
        <v>0</v>
      </c>
      <c r="Q249" s="10">
        <f t="shared" si="37"/>
        <v>88466934.159999996</v>
      </c>
      <c r="R249" s="10">
        <f t="shared" si="38"/>
        <v>280096866.94</v>
      </c>
      <c r="S249" s="9">
        <f t="shared" si="39"/>
        <v>0.20888282376890266</v>
      </c>
      <c r="T249" s="10">
        <f t="shared" si="40"/>
        <v>83.09240365500149</v>
      </c>
      <c r="U249" s="47">
        <f t="shared" si="41"/>
        <v>0</v>
      </c>
      <c r="V249" s="10">
        <f t="shared" si="42"/>
        <v>46.165509154336611</v>
      </c>
      <c r="W249" s="10">
        <f t="shared" si="43"/>
        <v>4</v>
      </c>
      <c r="X249" s="16">
        <v>40200</v>
      </c>
      <c r="Y249" s="13">
        <v>1</v>
      </c>
    </row>
    <row r="250" spans="1:25" x14ac:dyDescent="0.25">
      <c r="A250" s="32" t="s">
        <v>258</v>
      </c>
      <c r="B250" s="23">
        <v>74362706</v>
      </c>
      <c r="C250" s="38">
        <v>79944261.629999995</v>
      </c>
      <c r="D250" s="37">
        <f t="shared" si="33"/>
        <v>154306967.63</v>
      </c>
      <c r="E250" s="37">
        <f t="shared" si="34"/>
        <v>0.17801418159643148</v>
      </c>
      <c r="F250" s="6">
        <v>5544201</v>
      </c>
      <c r="G250" s="6"/>
      <c r="H250" s="6">
        <v>10443284</v>
      </c>
      <c r="I250" s="6">
        <v>15664925</v>
      </c>
      <c r="J250" s="9"/>
      <c r="K250" s="6"/>
      <c r="L250" s="6">
        <v>30137350.579999998</v>
      </c>
      <c r="M250" s="25"/>
      <c r="N250" s="25"/>
      <c r="O250" s="54">
        <f t="shared" si="35"/>
        <v>61789760.579999998</v>
      </c>
      <c r="P250" s="55">
        <f t="shared" si="36"/>
        <v>0</v>
      </c>
      <c r="Q250" s="10">
        <f t="shared" si="37"/>
        <v>61789760.579999998</v>
      </c>
      <c r="R250" s="10">
        <f t="shared" si="38"/>
        <v>216096728.20999998</v>
      </c>
      <c r="S250" s="9">
        <f t="shared" si="39"/>
        <v>0.16115458658591547</v>
      </c>
      <c r="T250" s="10">
        <f t="shared" si="40"/>
        <v>83.092404652407353</v>
      </c>
      <c r="U250" s="47">
        <f t="shared" si="41"/>
        <v>0</v>
      </c>
      <c r="V250" s="10">
        <f t="shared" si="42"/>
        <v>40.043402789276882</v>
      </c>
      <c r="W250" s="10">
        <f t="shared" si="43"/>
        <v>4</v>
      </c>
      <c r="X250" s="16">
        <v>10882</v>
      </c>
      <c r="Y250" s="13">
        <v>1</v>
      </c>
    </row>
    <row r="251" spans="1:25" x14ac:dyDescent="0.25">
      <c r="A251" s="32" t="s">
        <v>259</v>
      </c>
      <c r="B251" s="23">
        <v>92591110</v>
      </c>
      <c r="C251" s="38">
        <v>81866169</v>
      </c>
      <c r="D251" s="37">
        <f t="shared" si="33"/>
        <v>174457279</v>
      </c>
      <c r="E251" s="37">
        <f t="shared" si="34"/>
        <v>0.20126032039714262</v>
      </c>
      <c r="F251" s="6">
        <v>6903241</v>
      </c>
      <c r="G251" s="6"/>
      <c r="H251" s="6">
        <v>13003228</v>
      </c>
      <c r="I251" s="6">
        <v>19504842</v>
      </c>
      <c r="J251" s="9"/>
      <c r="K251" s="6"/>
      <c r="L251" s="6">
        <v>37524868.189999998</v>
      </c>
      <c r="M251" s="25"/>
      <c r="N251" s="25"/>
      <c r="O251" s="54">
        <f t="shared" si="35"/>
        <v>76936179.189999998</v>
      </c>
      <c r="P251" s="55">
        <f t="shared" si="36"/>
        <v>0</v>
      </c>
      <c r="Q251" s="10">
        <f t="shared" si="37"/>
        <v>76936179.189999998</v>
      </c>
      <c r="R251" s="10">
        <f t="shared" si="38"/>
        <v>251393458.19</v>
      </c>
      <c r="S251" s="9">
        <f t="shared" si="39"/>
        <v>0.18747719671925284</v>
      </c>
      <c r="T251" s="10">
        <f t="shared" si="40"/>
        <v>83.092404000772859</v>
      </c>
      <c r="U251" s="47">
        <f t="shared" si="41"/>
        <v>0</v>
      </c>
      <c r="V251" s="10">
        <f t="shared" si="42"/>
        <v>44.100297580589917</v>
      </c>
      <c r="W251" s="10">
        <f t="shared" si="43"/>
        <v>4</v>
      </c>
      <c r="X251" s="16">
        <v>27359</v>
      </c>
      <c r="Y251" s="13">
        <v>1</v>
      </c>
    </row>
    <row r="252" spans="1:25" x14ac:dyDescent="0.25">
      <c r="A252" s="32" t="s">
        <v>260</v>
      </c>
      <c r="B252" s="23">
        <v>79910766</v>
      </c>
      <c r="C252" s="38">
        <v>82385077.989999995</v>
      </c>
      <c r="D252" s="37">
        <f t="shared" si="33"/>
        <v>162295843.99000001</v>
      </c>
      <c r="E252" s="37">
        <f t="shared" si="34"/>
        <v>0.18723044259192004</v>
      </c>
      <c r="F252" s="6">
        <v>5957843</v>
      </c>
      <c r="G252" s="6"/>
      <c r="H252" s="6">
        <v>11222437</v>
      </c>
      <c r="I252" s="6">
        <v>16833656</v>
      </c>
      <c r="J252" s="9"/>
      <c r="K252" s="6"/>
      <c r="L252" s="6">
        <v>32385840.98</v>
      </c>
      <c r="M252" s="25"/>
      <c r="N252" s="25"/>
      <c r="O252" s="54">
        <f t="shared" si="35"/>
        <v>66399776.980000004</v>
      </c>
      <c r="P252" s="55">
        <f t="shared" si="36"/>
        <v>0</v>
      </c>
      <c r="Q252" s="10">
        <f t="shared" si="37"/>
        <v>66399776.980000004</v>
      </c>
      <c r="R252" s="10">
        <f t="shared" si="38"/>
        <v>228695620.97000003</v>
      </c>
      <c r="S252" s="9">
        <f t="shared" si="39"/>
        <v>0.17055023718644194</v>
      </c>
      <c r="T252" s="10">
        <f t="shared" si="40"/>
        <v>83.092404570367904</v>
      </c>
      <c r="U252" s="47">
        <f t="shared" si="41"/>
        <v>0</v>
      </c>
      <c r="V252" s="10">
        <f t="shared" si="42"/>
        <v>40.912801799219999</v>
      </c>
      <c r="W252" s="10">
        <f t="shared" si="43"/>
        <v>4</v>
      </c>
      <c r="X252" s="16">
        <v>15982</v>
      </c>
      <c r="Y252" s="13">
        <v>1</v>
      </c>
    </row>
    <row r="253" spans="1:25" x14ac:dyDescent="0.25">
      <c r="A253" s="32" t="s">
        <v>261</v>
      </c>
      <c r="B253" s="23">
        <v>130723271</v>
      </c>
      <c r="C253" s="38">
        <v>85369767.489999995</v>
      </c>
      <c r="D253" s="37">
        <f t="shared" si="33"/>
        <v>216093038.49000001</v>
      </c>
      <c r="E253" s="37">
        <f t="shared" si="34"/>
        <v>0.24929286075870455</v>
      </c>
      <c r="F253" s="6">
        <v>9746230</v>
      </c>
      <c r="G253" s="6"/>
      <c r="H253" s="6">
        <v>18358398</v>
      </c>
      <c r="I253" s="6">
        <v>27537598</v>
      </c>
      <c r="J253" s="9"/>
      <c r="K253" s="6"/>
      <c r="L253" s="6">
        <v>52978882.109999999</v>
      </c>
      <c r="M253" s="25"/>
      <c r="N253" s="25"/>
      <c r="O253" s="54">
        <f t="shared" si="35"/>
        <v>108621108.11</v>
      </c>
      <c r="P253" s="55">
        <f t="shared" si="36"/>
        <v>0</v>
      </c>
      <c r="Q253" s="10">
        <f t="shared" si="37"/>
        <v>108621108.11</v>
      </c>
      <c r="R253" s="10">
        <f t="shared" si="38"/>
        <v>324714146.60000002</v>
      </c>
      <c r="S253" s="9">
        <f t="shared" si="39"/>
        <v>0.24215625330092247</v>
      </c>
      <c r="T253" s="10">
        <f t="shared" si="40"/>
        <v>83.092403731237724</v>
      </c>
      <c r="U253" s="47">
        <f t="shared" si="41"/>
        <v>0</v>
      </c>
      <c r="V253" s="10">
        <f t="shared" si="42"/>
        <v>50.26589883182497</v>
      </c>
      <c r="W253" s="10">
        <f t="shared" si="43"/>
        <v>4</v>
      </c>
      <c r="X253" s="16">
        <v>60716</v>
      </c>
      <c r="Y253" s="13">
        <v>1</v>
      </c>
    </row>
    <row r="254" spans="1:25" x14ac:dyDescent="0.25">
      <c r="A254" s="32" t="s">
        <v>262</v>
      </c>
      <c r="B254" s="23">
        <v>142499587</v>
      </c>
      <c r="C254" s="38">
        <v>88252999.879999995</v>
      </c>
      <c r="D254" s="37">
        <f t="shared" si="33"/>
        <v>230752586.88</v>
      </c>
      <c r="E254" s="37">
        <f t="shared" si="34"/>
        <v>0.26620465385074754</v>
      </c>
      <c r="F254" s="6">
        <v>10624228</v>
      </c>
      <c r="G254" s="6"/>
      <c r="H254" s="6">
        <v>20012230</v>
      </c>
      <c r="I254" s="6">
        <v>30018345</v>
      </c>
      <c r="J254" s="9"/>
      <c r="K254" s="6"/>
      <c r="L254" s="6">
        <v>57751529.549999997</v>
      </c>
      <c r="M254" s="25"/>
      <c r="N254" s="25"/>
      <c r="O254" s="54">
        <f t="shared" si="35"/>
        <v>118406332.55</v>
      </c>
      <c r="P254" s="55">
        <f t="shared" si="36"/>
        <v>0</v>
      </c>
      <c r="Q254" s="10">
        <f t="shared" si="37"/>
        <v>118406332.55</v>
      </c>
      <c r="R254" s="10">
        <f t="shared" si="38"/>
        <v>349158919.43000001</v>
      </c>
      <c r="S254" s="9">
        <f t="shared" si="39"/>
        <v>0.26038599371502552</v>
      </c>
      <c r="T254" s="10">
        <f t="shared" si="40"/>
        <v>83.092404015177948</v>
      </c>
      <c r="U254" s="47">
        <f t="shared" si="41"/>
        <v>0</v>
      </c>
      <c r="V254" s="10">
        <f t="shared" si="42"/>
        <v>51.313111653901302</v>
      </c>
      <c r="W254" s="10">
        <f t="shared" si="43"/>
        <v>4</v>
      </c>
      <c r="X254" s="16">
        <v>69149</v>
      </c>
      <c r="Y254" s="13">
        <v>1</v>
      </c>
    </row>
    <row r="255" spans="1:25" x14ac:dyDescent="0.25">
      <c r="A255" s="32" t="s">
        <v>263</v>
      </c>
      <c r="B255" s="23">
        <v>491937468</v>
      </c>
      <c r="C255" s="38">
        <v>118892513.2</v>
      </c>
      <c r="D255" s="37">
        <f t="shared" si="33"/>
        <v>610829981.20000005</v>
      </c>
      <c r="E255" s="37">
        <f t="shared" si="34"/>
        <v>0.7046758864357423</v>
      </c>
      <c r="F255" s="6">
        <v>36676988</v>
      </c>
      <c r="G255" s="6"/>
      <c r="H255" s="6">
        <v>69086276</v>
      </c>
      <c r="I255" s="6">
        <v>103629414</v>
      </c>
      <c r="J255" s="9"/>
      <c r="K255" s="6"/>
      <c r="L255" s="6">
        <v>199369989.56999999</v>
      </c>
      <c r="M255" s="25"/>
      <c r="N255" s="25"/>
      <c r="O255" s="54">
        <f t="shared" si="35"/>
        <v>408762667.56999999</v>
      </c>
      <c r="P255" s="55">
        <f t="shared" si="36"/>
        <v>0</v>
      </c>
      <c r="Q255" s="10">
        <f t="shared" si="37"/>
        <v>408762667.56999999</v>
      </c>
      <c r="R255" s="10">
        <f t="shared" si="38"/>
        <v>1019592648.77</v>
      </c>
      <c r="S255" s="9">
        <f t="shared" si="39"/>
        <v>0.76036334820808393</v>
      </c>
      <c r="T255" s="10">
        <f t="shared" si="40"/>
        <v>83.092403843896676</v>
      </c>
      <c r="U255" s="47">
        <f t="shared" si="41"/>
        <v>0</v>
      </c>
      <c r="V255" s="10">
        <f t="shared" si="42"/>
        <v>66.919221411982647</v>
      </c>
      <c r="W255" s="10">
        <f t="shared" si="43"/>
        <v>4</v>
      </c>
      <c r="X255" s="16">
        <v>423546</v>
      </c>
      <c r="Y255" s="13">
        <v>1</v>
      </c>
    </row>
    <row r="256" spans="1:25" x14ac:dyDescent="0.25">
      <c r="A256" s="32" t="s">
        <v>264</v>
      </c>
      <c r="B256" s="23">
        <v>112555085</v>
      </c>
      <c r="C256" s="38">
        <v>87228631.180000007</v>
      </c>
      <c r="D256" s="37">
        <f t="shared" si="33"/>
        <v>199783716.18000001</v>
      </c>
      <c r="E256" s="37">
        <f t="shared" si="34"/>
        <v>0.23047782791865398</v>
      </c>
      <c r="F256" s="6">
        <v>8391679</v>
      </c>
      <c r="G256" s="6"/>
      <c r="H256" s="6">
        <v>15806911</v>
      </c>
      <c r="I256" s="6">
        <v>23710366</v>
      </c>
      <c r="J256" s="9"/>
      <c r="K256" s="6"/>
      <c r="L256" s="6">
        <v>45615769.350000001</v>
      </c>
      <c r="M256" s="25"/>
      <c r="N256" s="25"/>
      <c r="O256" s="54">
        <f t="shared" si="35"/>
        <v>93524725.349999994</v>
      </c>
      <c r="P256" s="55">
        <f t="shared" si="36"/>
        <v>0</v>
      </c>
      <c r="Q256" s="10">
        <f t="shared" si="37"/>
        <v>93524725.349999994</v>
      </c>
      <c r="R256" s="10">
        <f t="shared" si="38"/>
        <v>293308441.52999997</v>
      </c>
      <c r="S256" s="9">
        <f t="shared" si="39"/>
        <v>0.21873538312431962</v>
      </c>
      <c r="T256" s="10">
        <f t="shared" si="40"/>
        <v>83.0924034662672</v>
      </c>
      <c r="U256" s="47">
        <f t="shared" si="41"/>
        <v>0</v>
      </c>
      <c r="V256" s="10">
        <f t="shared" si="42"/>
        <v>46.812987133414126</v>
      </c>
      <c r="W256" s="10">
        <f t="shared" si="43"/>
        <v>4</v>
      </c>
      <c r="X256" s="16">
        <v>46511</v>
      </c>
      <c r="Y256" s="13">
        <v>1</v>
      </c>
    </row>
    <row r="257" spans="1:25" x14ac:dyDescent="0.25">
      <c r="A257" s="32" t="s">
        <v>265</v>
      </c>
      <c r="B257" s="23">
        <v>56868849</v>
      </c>
      <c r="C257" s="38">
        <v>73372051.140000001</v>
      </c>
      <c r="D257" s="37">
        <f t="shared" si="33"/>
        <v>130240900.14</v>
      </c>
      <c r="E257" s="37">
        <f t="shared" si="34"/>
        <v>0.15025068281036674</v>
      </c>
      <c r="F257" s="6">
        <v>4239925</v>
      </c>
      <c r="G257" s="6"/>
      <c r="H257" s="6">
        <v>7986497</v>
      </c>
      <c r="I257" s="6">
        <v>11979745</v>
      </c>
      <c r="J257" s="9"/>
      <c r="K257" s="6"/>
      <c r="L257" s="6">
        <v>23047526.390000001</v>
      </c>
      <c r="M257" s="25"/>
      <c r="N257" s="25"/>
      <c r="O257" s="54">
        <f t="shared" si="35"/>
        <v>47253693.390000001</v>
      </c>
      <c r="P257" s="55">
        <f t="shared" si="36"/>
        <v>0</v>
      </c>
      <c r="Q257" s="10">
        <f t="shared" si="37"/>
        <v>47253693.390000001</v>
      </c>
      <c r="R257" s="10">
        <f t="shared" si="38"/>
        <v>177494593.53</v>
      </c>
      <c r="S257" s="9">
        <f t="shared" si="39"/>
        <v>0.13236696399107534</v>
      </c>
      <c r="T257" s="10">
        <f t="shared" si="40"/>
        <v>83.092403347217385</v>
      </c>
      <c r="U257" s="47">
        <f t="shared" si="41"/>
        <v>0</v>
      </c>
      <c r="V257" s="10">
        <f t="shared" si="42"/>
        <v>36.281761980457397</v>
      </c>
      <c r="W257" s="10">
        <f t="shared" si="43"/>
        <v>4</v>
      </c>
      <c r="X257" s="16">
        <v>21419</v>
      </c>
      <c r="Y257" s="13">
        <v>0</v>
      </c>
    </row>
    <row r="258" spans="1:25" x14ac:dyDescent="0.25">
      <c r="A258" s="32" t="s">
        <v>266</v>
      </c>
      <c r="B258" s="23">
        <v>97858341</v>
      </c>
      <c r="C258" s="38">
        <v>84010332.390000001</v>
      </c>
      <c r="D258" s="37">
        <f t="shared" si="33"/>
        <v>181868673.38999999</v>
      </c>
      <c r="E258" s="37">
        <f t="shared" si="34"/>
        <v>0.20981037699593311</v>
      </c>
      <c r="F258" s="6">
        <v>7295946</v>
      </c>
      <c r="G258" s="6"/>
      <c r="H258" s="6">
        <v>13742943</v>
      </c>
      <c r="I258" s="6">
        <v>20614414</v>
      </c>
      <c r="J258" s="9"/>
      <c r="K258" s="6"/>
      <c r="L258" s="6">
        <v>39659545.340000004</v>
      </c>
      <c r="M258" s="25"/>
      <c r="N258" s="25"/>
      <c r="O258" s="54">
        <f t="shared" si="35"/>
        <v>81312848.340000004</v>
      </c>
      <c r="P258" s="55">
        <f t="shared" si="36"/>
        <v>0</v>
      </c>
      <c r="Q258" s="10">
        <f t="shared" si="37"/>
        <v>81312848.340000004</v>
      </c>
      <c r="R258" s="10">
        <f t="shared" si="38"/>
        <v>263181521.72999999</v>
      </c>
      <c r="S258" s="9">
        <f t="shared" si="39"/>
        <v>0.19626816973477715</v>
      </c>
      <c r="T258" s="10">
        <f t="shared" si="40"/>
        <v>83.092404294898074</v>
      </c>
      <c r="U258" s="47">
        <f t="shared" si="41"/>
        <v>0</v>
      </c>
      <c r="V258" s="10">
        <f t="shared" si="42"/>
        <v>44.709650554074464</v>
      </c>
      <c r="W258" s="10">
        <f t="shared" si="43"/>
        <v>4</v>
      </c>
      <c r="X258" s="16">
        <v>61037</v>
      </c>
      <c r="Y258" s="13">
        <v>1</v>
      </c>
    </row>
    <row r="259" spans="1:25" x14ac:dyDescent="0.25">
      <c r="A259" s="32" t="s">
        <v>267</v>
      </c>
      <c r="B259" s="23">
        <v>98398632</v>
      </c>
      <c r="C259" s="38">
        <v>89721979.400000006</v>
      </c>
      <c r="D259" s="37">
        <f t="shared" si="33"/>
        <v>188120611.40000001</v>
      </c>
      <c r="E259" s="37">
        <f t="shared" si="34"/>
        <v>0.21702284215765144</v>
      </c>
      <c r="F259" s="6">
        <v>7336228</v>
      </c>
      <c r="G259" s="6"/>
      <c r="H259" s="6">
        <v>13818819</v>
      </c>
      <c r="I259" s="6">
        <v>20728229</v>
      </c>
      <c r="J259" s="9"/>
      <c r="K259" s="6"/>
      <c r="L259" s="6">
        <v>39878511.829999998</v>
      </c>
      <c r="M259" s="25"/>
      <c r="N259" s="25"/>
      <c r="O259" s="54">
        <f t="shared" si="35"/>
        <v>81761787.829999998</v>
      </c>
      <c r="P259" s="55">
        <f t="shared" si="36"/>
        <v>0</v>
      </c>
      <c r="Q259" s="10">
        <f t="shared" si="37"/>
        <v>81761787.829999998</v>
      </c>
      <c r="R259" s="10">
        <f t="shared" si="38"/>
        <v>269882399.23000002</v>
      </c>
      <c r="S259" s="9">
        <f t="shared" si="39"/>
        <v>0.20126536313155063</v>
      </c>
      <c r="T259" s="10">
        <f t="shared" si="40"/>
        <v>83.092402981781291</v>
      </c>
      <c r="U259" s="47">
        <f t="shared" si="41"/>
        <v>0</v>
      </c>
      <c r="V259" s="10">
        <f t="shared" si="42"/>
        <v>43.462429353979864</v>
      </c>
      <c r="W259" s="10">
        <f t="shared" si="43"/>
        <v>4</v>
      </c>
      <c r="X259" s="16">
        <v>65092</v>
      </c>
      <c r="Y259" s="13">
        <v>0</v>
      </c>
    </row>
    <row r="260" spans="1:25" x14ac:dyDescent="0.25">
      <c r="A260" s="32" t="s">
        <v>268</v>
      </c>
      <c r="B260" s="23">
        <v>162947965</v>
      </c>
      <c r="C260" s="38">
        <v>87709716.430000007</v>
      </c>
      <c r="D260" s="37">
        <f t="shared" si="33"/>
        <v>250657681.43000001</v>
      </c>
      <c r="E260" s="37">
        <f t="shared" si="34"/>
        <v>0.28916790152738031</v>
      </c>
      <c r="F260" s="6">
        <v>12148781</v>
      </c>
      <c r="G260" s="6"/>
      <c r="H260" s="6">
        <v>22883941</v>
      </c>
      <c r="I260" s="6">
        <v>34325912</v>
      </c>
      <c r="J260" s="9"/>
      <c r="K260" s="6"/>
      <c r="L260" s="6">
        <v>66038747.149999999</v>
      </c>
      <c r="M260" s="25"/>
      <c r="N260" s="25"/>
      <c r="O260" s="54">
        <f t="shared" si="35"/>
        <v>135397381.15000001</v>
      </c>
      <c r="P260" s="55">
        <f t="shared" si="36"/>
        <v>0</v>
      </c>
      <c r="Q260" s="10">
        <f t="shared" si="37"/>
        <v>135397381.15000001</v>
      </c>
      <c r="R260" s="10">
        <f t="shared" si="38"/>
        <v>386055062.58000004</v>
      </c>
      <c r="S260" s="9">
        <f t="shared" si="39"/>
        <v>0.28790136956178419</v>
      </c>
      <c r="T260" s="10">
        <f t="shared" si="40"/>
        <v>83.092403854199716</v>
      </c>
      <c r="U260" s="47">
        <f t="shared" si="41"/>
        <v>0</v>
      </c>
      <c r="V260" s="10">
        <f t="shared" si="42"/>
        <v>54.016848946163975</v>
      </c>
      <c r="W260" s="10">
        <f t="shared" si="43"/>
        <v>4</v>
      </c>
      <c r="X260" s="16">
        <v>133874</v>
      </c>
      <c r="Y260" s="13">
        <v>0</v>
      </c>
    </row>
    <row r="261" spans="1:25" x14ac:dyDescent="0.25">
      <c r="A261" s="32" t="s">
        <v>269</v>
      </c>
      <c r="B261" s="23">
        <v>74504765</v>
      </c>
      <c r="C261" s="38">
        <v>81445178.840000004</v>
      </c>
      <c r="D261" s="37">
        <f t="shared" si="33"/>
        <v>155949943.84</v>
      </c>
      <c r="E261" s="37">
        <f t="shared" si="34"/>
        <v>0.1799095792566775</v>
      </c>
      <c r="F261" s="6">
        <v>5554792</v>
      </c>
      <c r="G261" s="6"/>
      <c r="H261" s="6">
        <v>10463234</v>
      </c>
      <c r="I261" s="6">
        <v>15694851</v>
      </c>
      <c r="J261" s="9"/>
      <c r="K261" s="6"/>
      <c r="L261" s="6">
        <v>30194923.5</v>
      </c>
      <c r="M261" s="25"/>
      <c r="N261" s="25"/>
      <c r="O261" s="54">
        <f t="shared" si="35"/>
        <v>61907800.5</v>
      </c>
      <c r="P261" s="55">
        <f t="shared" si="36"/>
        <v>0</v>
      </c>
      <c r="Q261" s="10">
        <f t="shared" si="37"/>
        <v>61907800.5</v>
      </c>
      <c r="R261" s="10">
        <f t="shared" si="38"/>
        <v>217857744.34</v>
      </c>
      <c r="S261" s="9">
        <f t="shared" si="39"/>
        <v>0.16246786804441815</v>
      </c>
      <c r="T261" s="10">
        <f t="shared" si="40"/>
        <v>83.09240422407882</v>
      </c>
      <c r="U261" s="47">
        <f t="shared" si="41"/>
        <v>0</v>
      </c>
      <c r="V261" s="10">
        <f t="shared" si="42"/>
        <v>39.697225260635911</v>
      </c>
      <c r="W261" s="10">
        <f t="shared" si="43"/>
        <v>4</v>
      </c>
      <c r="X261" s="16">
        <v>34624</v>
      </c>
      <c r="Y261" s="13">
        <v>0</v>
      </c>
    </row>
    <row r="262" spans="1:25" x14ac:dyDescent="0.25">
      <c r="A262" s="32" t="s">
        <v>270</v>
      </c>
      <c r="B262" s="23">
        <v>91784371</v>
      </c>
      <c r="C262" s="38">
        <v>84376333.939999998</v>
      </c>
      <c r="D262" s="37">
        <f t="shared" ref="D262:D325" si="44">B262+C262</f>
        <v>176160704.94</v>
      </c>
      <c r="E262" s="37">
        <f t="shared" ref="E262:E325" si="45">(D262/$D$5)*100</f>
        <v>0.20322545508468523</v>
      </c>
      <c r="F262" s="6">
        <v>6843094</v>
      </c>
      <c r="G262" s="6"/>
      <c r="H262" s="6">
        <v>12889932</v>
      </c>
      <c r="I262" s="6">
        <v>19334898</v>
      </c>
      <c r="J262" s="9"/>
      <c r="K262" s="6"/>
      <c r="L262" s="6">
        <v>37197916.890000001</v>
      </c>
      <c r="M262" s="25"/>
      <c r="N262" s="25"/>
      <c r="O262" s="54">
        <f t="shared" ref="O262:O325" si="46">F262+H262+I262+L262</f>
        <v>76265840.890000001</v>
      </c>
      <c r="P262" s="55">
        <f t="shared" ref="P262:P325" si="47">G262+J262+K262+M262+N262</f>
        <v>0</v>
      </c>
      <c r="Q262" s="10">
        <f t="shared" ref="Q262:Q325" si="48">O262+P262</f>
        <v>76265840.890000001</v>
      </c>
      <c r="R262" s="10">
        <f t="shared" ref="R262:R325" si="49">D262+Q262</f>
        <v>252426545.82999998</v>
      </c>
      <c r="S262" s="9">
        <f t="shared" ref="S262:S325" si="50">(R262/$R$5)*100</f>
        <v>0.18824762398536779</v>
      </c>
      <c r="T262" s="10">
        <f t="shared" ref="T262:T325" si="51">(O262/B262)*100</f>
        <v>83.092404577245517</v>
      </c>
      <c r="U262" s="47">
        <f t="shared" ref="U262:U325" si="52">(P262/B262)*100</f>
        <v>0</v>
      </c>
      <c r="V262" s="10">
        <f t="shared" ref="V262:V325" si="53">(Q262/D262)*100</f>
        <v>43.293333161885336</v>
      </c>
      <c r="W262" s="10">
        <f t="shared" ref="W262:W325" si="54">COUNT(F262:N262)</f>
        <v>4</v>
      </c>
      <c r="X262" s="16">
        <v>47490</v>
      </c>
      <c r="Y262" s="13">
        <v>1</v>
      </c>
    </row>
    <row r="263" spans="1:25" x14ac:dyDescent="0.25">
      <c r="A263" s="32" t="s">
        <v>271</v>
      </c>
      <c r="B263" s="23">
        <v>92507007</v>
      </c>
      <c r="C263" s="38">
        <v>84978593.209999993</v>
      </c>
      <c r="D263" s="37">
        <f t="shared" si="44"/>
        <v>177485600.20999998</v>
      </c>
      <c r="E263" s="37">
        <f t="shared" si="45"/>
        <v>0.20475390289758996</v>
      </c>
      <c r="F263" s="6">
        <v>6896971</v>
      </c>
      <c r="G263" s="6"/>
      <c r="H263" s="6">
        <v>12991417</v>
      </c>
      <c r="I263" s="6">
        <v>19487125</v>
      </c>
      <c r="J263" s="9"/>
      <c r="K263" s="6"/>
      <c r="L263" s="6">
        <v>37490783.149999999</v>
      </c>
      <c r="M263" s="25"/>
      <c r="N263" s="25"/>
      <c r="O263" s="54">
        <f t="shared" si="46"/>
        <v>76866296.150000006</v>
      </c>
      <c r="P263" s="55">
        <f t="shared" si="47"/>
        <v>0</v>
      </c>
      <c r="Q263" s="10">
        <f t="shared" si="48"/>
        <v>76866296.150000006</v>
      </c>
      <c r="R263" s="10">
        <f t="shared" si="49"/>
        <v>254351896.35999998</v>
      </c>
      <c r="S263" s="9">
        <f t="shared" si="50"/>
        <v>0.18968345816603896</v>
      </c>
      <c r="T263" s="10">
        <f t="shared" si="51"/>
        <v>83.092404178636983</v>
      </c>
      <c r="U263" s="47">
        <f t="shared" si="52"/>
        <v>0</v>
      </c>
      <c r="V263" s="10">
        <f t="shared" si="53"/>
        <v>43.308469002021702</v>
      </c>
      <c r="W263" s="10">
        <f t="shared" si="54"/>
        <v>4</v>
      </c>
      <c r="X263" s="16">
        <v>50730</v>
      </c>
      <c r="Y263" s="13">
        <v>1</v>
      </c>
    </row>
    <row r="264" spans="1:25" x14ac:dyDescent="0.25">
      <c r="A264" s="32" t="s">
        <v>272</v>
      </c>
      <c r="B264" s="23">
        <v>79486728</v>
      </c>
      <c r="C264" s="38">
        <v>82237267.819999993</v>
      </c>
      <c r="D264" s="37">
        <f t="shared" si="44"/>
        <v>161723995.81999999</v>
      </c>
      <c r="E264" s="37">
        <f t="shared" si="45"/>
        <v>0.18657073755368703</v>
      </c>
      <c r="F264" s="6">
        <v>5926228</v>
      </c>
      <c r="G264" s="6"/>
      <c r="H264" s="6">
        <v>11162886</v>
      </c>
      <c r="I264" s="6">
        <v>16744330</v>
      </c>
      <c r="J264" s="9"/>
      <c r="K264" s="6"/>
      <c r="L264" s="6">
        <v>32213988.84</v>
      </c>
      <c r="M264" s="25"/>
      <c r="N264" s="25"/>
      <c r="O264" s="54">
        <f t="shared" si="46"/>
        <v>66047432.840000004</v>
      </c>
      <c r="P264" s="55">
        <f t="shared" si="47"/>
        <v>0</v>
      </c>
      <c r="Q264" s="10">
        <f t="shared" si="48"/>
        <v>66047432.840000004</v>
      </c>
      <c r="R264" s="10">
        <f t="shared" si="49"/>
        <v>227771428.66</v>
      </c>
      <c r="S264" s="9">
        <f t="shared" si="50"/>
        <v>0.16986101884020582</v>
      </c>
      <c r="T264" s="10">
        <f t="shared" si="51"/>
        <v>83.09240360227183</v>
      </c>
      <c r="U264" s="47">
        <f t="shared" si="52"/>
        <v>0</v>
      </c>
      <c r="V264" s="10">
        <f t="shared" si="53"/>
        <v>40.839599902979948</v>
      </c>
      <c r="W264" s="10">
        <f t="shared" si="54"/>
        <v>4</v>
      </c>
      <c r="X264" s="16">
        <v>46511</v>
      </c>
      <c r="Y264" s="13">
        <v>0</v>
      </c>
    </row>
    <row r="265" spans="1:25" x14ac:dyDescent="0.25">
      <c r="A265" s="32" t="s">
        <v>273</v>
      </c>
      <c r="B265" s="23">
        <v>72696483</v>
      </c>
      <c r="C265" s="38">
        <v>82837110.719999999</v>
      </c>
      <c r="D265" s="37">
        <f t="shared" si="44"/>
        <v>155533593.72</v>
      </c>
      <c r="E265" s="37">
        <f t="shared" si="45"/>
        <v>0.17942926247638086</v>
      </c>
      <c r="F265" s="6">
        <v>5419973</v>
      </c>
      <c r="G265" s="6"/>
      <c r="H265" s="6">
        <v>10209284</v>
      </c>
      <c r="I265" s="6">
        <v>15313926</v>
      </c>
      <c r="J265" s="9"/>
      <c r="K265" s="6"/>
      <c r="L265" s="6">
        <v>29462071.940000001</v>
      </c>
      <c r="M265" s="25"/>
      <c r="N265" s="25"/>
      <c r="O265" s="54">
        <f t="shared" si="46"/>
        <v>60405254.939999998</v>
      </c>
      <c r="P265" s="55">
        <f t="shared" si="47"/>
        <v>0</v>
      </c>
      <c r="Q265" s="10">
        <f t="shared" si="48"/>
        <v>60405254.939999998</v>
      </c>
      <c r="R265" s="10">
        <f t="shared" si="49"/>
        <v>215938848.66</v>
      </c>
      <c r="S265" s="9">
        <f t="shared" si="50"/>
        <v>0.16103684758162157</v>
      </c>
      <c r="T265" s="10">
        <f t="shared" si="51"/>
        <v>83.092403438554243</v>
      </c>
      <c r="U265" s="47">
        <f t="shared" si="52"/>
        <v>0</v>
      </c>
      <c r="V265" s="10">
        <f t="shared" si="53"/>
        <v>38.837432798437618</v>
      </c>
      <c r="W265" s="10">
        <f t="shared" si="54"/>
        <v>4</v>
      </c>
      <c r="X265" s="16">
        <v>38868</v>
      </c>
      <c r="Y265" s="13">
        <v>0</v>
      </c>
    </row>
    <row r="266" spans="1:25" x14ac:dyDescent="0.25">
      <c r="A266" s="32" t="s">
        <v>274</v>
      </c>
      <c r="B266" s="23">
        <v>81123303</v>
      </c>
      <c r="C266" s="38">
        <v>76590370.629999995</v>
      </c>
      <c r="D266" s="37">
        <f t="shared" si="44"/>
        <v>157713673.63</v>
      </c>
      <c r="E266" s="37">
        <f t="shared" si="45"/>
        <v>0.18194428267899432</v>
      </c>
      <c r="F266" s="6">
        <v>6048245</v>
      </c>
      <c r="G266" s="6"/>
      <c r="H266" s="6">
        <v>11392722</v>
      </c>
      <c r="I266" s="6">
        <v>17089083</v>
      </c>
      <c r="J266" s="9"/>
      <c r="K266" s="6"/>
      <c r="L266" s="6">
        <v>32877251.73</v>
      </c>
      <c r="M266" s="25"/>
      <c r="N266" s="25"/>
      <c r="O266" s="54">
        <f t="shared" si="46"/>
        <v>67407301.730000004</v>
      </c>
      <c r="P266" s="55">
        <f t="shared" si="47"/>
        <v>0</v>
      </c>
      <c r="Q266" s="10">
        <f t="shared" si="48"/>
        <v>67407301.730000004</v>
      </c>
      <c r="R266" s="10">
        <f t="shared" si="49"/>
        <v>225120975.36000001</v>
      </c>
      <c r="S266" s="9">
        <f t="shared" si="50"/>
        <v>0.16788443775374121</v>
      </c>
      <c r="T266" s="10">
        <f t="shared" si="51"/>
        <v>83.092402845086326</v>
      </c>
      <c r="U266" s="47">
        <f t="shared" si="52"/>
        <v>0</v>
      </c>
      <c r="V266" s="10">
        <f t="shared" si="53"/>
        <v>42.740302840284556</v>
      </c>
      <c r="W266" s="10">
        <f t="shared" si="54"/>
        <v>4</v>
      </c>
      <c r="X266" s="16">
        <v>43307</v>
      </c>
      <c r="Y266" s="13">
        <v>0</v>
      </c>
    </row>
    <row r="267" spans="1:25" x14ac:dyDescent="0.25">
      <c r="A267" s="32" t="s">
        <v>275</v>
      </c>
      <c r="B267" s="23">
        <v>124281075</v>
      </c>
      <c r="C267" s="38">
        <v>85043036.349999994</v>
      </c>
      <c r="D267" s="37">
        <f t="shared" si="44"/>
        <v>209324111.34999999</v>
      </c>
      <c r="E267" s="37">
        <f t="shared" si="45"/>
        <v>0.24148397796086318</v>
      </c>
      <c r="F267" s="6">
        <v>9265925</v>
      </c>
      <c r="G267" s="6"/>
      <c r="H267" s="6">
        <v>17453675</v>
      </c>
      <c r="I267" s="6">
        <v>26180513</v>
      </c>
      <c r="J267" s="9"/>
      <c r="K267" s="6"/>
      <c r="L267" s="6">
        <v>50368020.859999999</v>
      </c>
      <c r="M267" s="25"/>
      <c r="N267" s="25"/>
      <c r="O267" s="54">
        <f t="shared" si="46"/>
        <v>103268133.86</v>
      </c>
      <c r="P267" s="55">
        <f t="shared" si="47"/>
        <v>0</v>
      </c>
      <c r="Q267" s="10">
        <f t="shared" si="48"/>
        <v>103268133.86</v>
      </c>
      <c r="R267" s="10">
        <f t="shared" si="49"/>
        <v>312592245.20999998</v>
      </c>
      <c r="S267" s="9">
        <f t="shared" si="50"/>
        <v>0.23311632001122312</v>
      </c>
      <c r="T267" s="10">
        <f t="shared" si="51"/>
        <v>83.092404744648377</v>
      </c>
      <c r="U267" s="47">
        <f t="shared" si="52"/>
        <v>0</v>
      </c>
      <c r="V267" s="10">
        <f t="shared" si="53"/>
        <v>49.334084446359213</v>
      </c>
      <c r="W267" s="10">
        <f t="shared" si="54"/>
        <v>4</v>
      </c>
      <c r="X267" s="16">
        <v>91544</v>
      </c>
      <c r="Y267" s="13">
        <v>0</v>
      </c>
    </row>
    <row r="268" spans="1:25" x14ac:dyDescent="0.25">
      <c r="A268" s="32" t="s">
        <v>276</v>
      </c>
      <c r="B268" s="23">
        <v>64151376</v>
      </c>
      <c r="C268" s="38">
        <v>82194046.569999993</v>
      </c>
      <c r="D268" s="37">
        <f t="shared" si="44"/>
        <v>146345422.56999999</v>
      </c>
      <c r="E268" s="37">
        <f t="shared" si="45"/>
        <v>0.16882945099180083</v>
      </c>
      <c r="F268" s="6">
        <v>4782883</v>
      </c>
      <c r="G268" s="6"/>
      <c r="H268" s="6">
        <v>9009234</v>
      </c>
      <c r="I268" s="6">
        <v>13513851</v>
      </c>
      <c r="J268" s="9"/>
      <c r="K268" s="6"/>
      <c r="L268" s="6">
        <v>25998953.280000001</v>
      </c>
      <c r="M268" s="25"/>
      <c r="N268" s="25"/>
      <c r="O268" s="54">
        <f t="shared" si="46"/>
        <v>53304921.280000001</v>
      </c>
      <c r="P268" s="55">
        <f t="shared" si="47"/>
        <v>0</v>
      </c>
      <c r="Q268" s="10">
        <f t="shared" si="48"/>
        <v>53304921.280000001</v>
      </c>
      <c r="R268" s="10">
        <f t="shared" si="49"/>
        <v>199650343.84999999</v>
      </c>
      <c r="S268" s="9">
        <f t="shared" si="50"/>
        <v>0.14888966108554774</v>
      </c>
      <c r="T268" s="10">
        <f t="shared" si="51"/>
        <v>83.092405188627609</v>
      </c>
      <c r="U268" s="47">
        <f t="shared" si="52"/>
        <v>0</v>
      </c>
      <c r="V268" s="10">
        <f t="shared" si="53"/>
        <v>36.424044116926972</v>
      </c>
      <c r="W268" s="10">
        <f t="shared" si="54"/>
        <v>4</v>
      </c>
      <c r="X268" s="16">
        <v>28817</v>
      </c>
      <c r="Y268" s="13">
        <v>1</v>
      </c>
    </row>
    <row r="269" spans="1:25" x14ac:dyDescent="0.25">
      <c r="A269" s="32" t="s">
        <v>277</v>
      </c>
      <c r="B269" s="23">
        <v>69117045</v>
      </c>
      <c r="C269" s="38">
        <v>81327257.010000005</v>
      </c>
      <c r="D269" s="37">
        <f t="shared" si="44"/>
        <v>150444302.00999999</v>
      </c>
      <c r="E269" s="37">
        <f t="shared" si="45"/>
        <v>0.17355806876053068</v>
      </c>
      <c r="F269" s="6">
        <v>5153104</v>
      </c>
      <c r="G269" s="6"/>
      <c r="H269" s="6">
        <v>9706598</v>
      </c>
      <c r="I269" s="6">
        <v>14559897</v>
      </c>
      <c r="J269" s="9"/>
      <c r="K269" s="6"/>
      <c r="L269" s="6">
        <v>28011414.84</v>
      </c>
      <c r="M269" s="25"/>
      <c r="N269" s="25"/>
      <c r="O269" s="54">
        <f t="shared" si="46"/>
        <v>57431013.840000004</v>
      </c>
      <c r="P269" s="55">
        <f t="shared" si="47"/>
        <v>0</v>
      </c>
      <c r="Q269" s="10">
        <f t="shared" si="48"/>
        <v>57431013.840000004</v>
      </c>
      <c r="R269" s="10">
        <f t="shared" si="49"/>
        <v>207875315.84999999</v>
      </c>
      <c r="S269" s="9">
        <f t="shared" si="50"/>
        <v>0.15502345114021548</v>
      </c>
      <c r="T269" s="10">
        <f t="shared" si="51"/>
        <v>83.092403386169082</v>
      </c>
      <c r="U269" s="47">
        <f t="shared" si="52"/>
        <v>0</v>
      </c>
      <c r="V269" s="10">
        <f t="shared" si="53"/>
        <v>38.174269861136104</v>
      </c>
      <c r="W269" s="10">
        <f t="shared" si="54"/>
        <v>4</v>
      </c>
      <c r="X269" s="16">
        <v>23064</v>
      </c>
      <c r="Y269" s="13">
        <v>1</v>
      </c>
    </row>
    <row r="270" spans="1:25" x14ac:dyDescent="0.25">
      <c r="A270" s="32" t="s">
        <v>278</v>
      </c>
      <c r="B270" s="23">
        <v>50959553</v>
      </c>
      <c r="C270" s="38">
        <v>76437091.590000004</v>
      </c>
      <c r="D270" s="37">
        <f t="shared" si="44"/>
        <v>127396644.59</v>
      </c>
      <c r="E270" s="37">
        <f t="shared" si="45"/>
        <v>0.14696944521130761</v>
      </c>
      <c r="F270" s="6">
        <v>3799351</v>
      </c>
      <c r="G270" s="6"/>
      <c r="H270" s="6">
        <v>7156612</v>
      </c>
      <c r="I270" s="6">
        <v>10734918</v>
      </c>
      <c r="J270" s="9"/>
      <c r="K270" s="6"/>
      <c r="L270" s="6">
        <v>20652636</v>
      </c>
      <c r="M270" s="25"/>
      <c r="N270" s="25"/>
      <c r="O270" s="54">
        <f t="shared" si="46"/>
        <v>42343517</v>
      </c>
      <c r="P270" s="55">
        <f t="shared" si="47"/>
        <v>0</v>
      </c>
      <c r="Q270" s="10">
        <f t="shared" si="48"/>
        <v>42343517</v>
      </c>
      <c r="R270" s="10">
        <f t="shared" si="49"/>
        <v>169740161.59</v>
      </c>
      <c r="S270" s="9">
        <f t="shared" si="50"/>
        <v>0.12658408016932254</v>
      </c>
      <c r="T270" s="10">
        <f t="shared" si="51"/>
        <v>83.092402713972007</v>
      </c>
      <c r="U270" s="47">
        <f t="shared" si="52"/>
        <v>0</v>
      </c>
      <c r="V270" s="10">
        <f t="shared" si="53"/>
        <v>33.237544941842017</v>
      </c>
      <c r="W270" s="10">
        <f t="shared" si="54"/>
        <v>4</v>
      </c>
      <c r="X270" s="16">
        <v>13770</v>
      </c>
      <c r="Y270" s="13">
        <v>1</v>
      </c>
    </row>
    <row r="271" spans="1:25" x14ac:dyDescent="0.25">
      <c r="A271" s="32" t="s">
        <v>279</v>
      </c>
      <c r="B271" s="23">
        <v>55650039</v>
      </c>
      <c r="C271" s="38">
        <v>75746483.290000007</v>
      </c>
      <c r="D271" s="37">
        <f t="shared" si="44"/>
        <v>131396522.29000001</v>
      </c>
      <c r="E271" s="37">
        <f t="shared" si="45"/>
        <v>0.15158385093897797</v>
      </c>
      <c r="F271" s="6">
        <v>4149055</v>
      </c>
      <c r="G271" s="6"/>
      <c r="H271" s="6">
        <v>7815331</v>
      </c>
      <c r="I271" s="6">
        <v>11722996</v>
      </c>
      <c r="J271" s="9"/>
      <c r="K271" s="6"/>
      <c r="L271" s="6">
        <v>22553573</v>
      </c>
      <c r="M271" s="25"/>
      <c r="N271" s="25"/>
      <c r="O271" s="54">
        <f t="shared" si="46"/>
        <v>46240955</v>
      </c>
      <c r="P271" s="55">
        <f t="shared" si="47"/>
        <v>0</v>
      </c>
      <c r="Q271" s="10">
        <f t="shared" si="48"/>
        <v>46240955</v>
      </c>
      <c r="R271" s="10">
        <f t="shared" si="49"/>
        <v>177637477.29000002</v>
      </c>
      <c r="S271" s="9">
        <f t="shared" si="50"/>
        <v>0.13247351985364383</v>
      </c>
      <c r="T271" s="10">
        <f t="shared" si="51"/>
        <v>83.092403583041516</v>
      </c>
      <c r="U271" s="47">
        <f t="shared" si="52"/>
        <v>0</v>
      </c>
      <c r="V271" s="10">
        <f t="shared" si="53"/>
        <v>35.191916950391914</v>
      </c>
      <c r="W271" s="10">
        <f t="shared" si="54"/>
        <v>4</v>
      </c>
      <c r="X271" s="16">
        <v>19982</v>
      </c>
      <c r="Y271" s="13">
        <v>0</v>
      </c>
    </row>
    <row r="272" spans="1:25" x14ac:dyDescent="0.25">
      <c r="A272" s="32" t="s">
        <v>280</v>
      </c>
      <c r="B272" s="23">
        <v>72767826</v>
      </c>
      <c r="C272" s="38">
        <v>82841658.209999993</v>
      </c>
      <c r="D272" s="37">
        <f t="shared" si="44"/>
        <v>155609484.20999998</v>
      </c>
      <c r="E272" s="37">
        <f t="shared" si="45"/>
        <v>0.1795168125311567</v>
      </c>
      <c r="F272" s="6">
        <v>5425293</v>
      </c>
      <c r="G272" s="6"/>
      <c r="H272" s="6">
        <v>10219303</v>
      </c>
      <c r="I272" s="6">
        <v>15328955</v>
      </c>
      <c r="J272" s="9"/>
      <c r="K272" s="6"/>
      <c r="L272" s="6">
        <v>29490985.579999998</v>
      </c>
      <c r="M272" s="25"/>
      <c r="N272" s="25"/>
      <c r="O272" s="54">
        <f t="shared" si="46"/>
        <v>60464536.579999998</v>
      </c>
      <c r="P272" s="55">
        <f t="shared" si="47"/>
        <v>0</v>
      </c>
      <c r="Q272" s="10">
        <f t="shared" si="48"/>
        <v>60464536.579999998</v>
      </c>
      <c r="R272" s="10">
        <f t="shared" si="49"/>
        <v>216074020.78999996</v>
      </c>
      <c r="S272" s="9">
        <f t="shared" si="50"/>
        <v>0.16113765248000447</v>
      </c>
      <c r="T272" s="10">
        <f t="shared" si="51"/>
        <v>83.09240484936295</v>
      </c>
      <c r="U272" s="47">
        <f t="shared" si="52"/>
        <v>0</v>
      </c>
      <c r="V272" s="10">
        <f t="shared" si="53"/>
        <v>38.856588264505248</v>
      </c>
      <c r="W272" s="10">
        <f t="shared" si="54"/>
        <v>4</v>
      </c>
      <c r="X272" s="16">
        <v>33303</v>
      </c>
      <c r="Y272" s="13">
        <v>0</v>
      </c>
    </row>
    <row r="273" spans="1:25" x14ac:dyDescent="0.25">
      <c r="A273" s="32" t="s">
        <v>281</v>
      </c>
      <c r="B273" s="23">
        <v>88885386</v>
      </c>
      <c r="C273" s="38">
        <v>86660045.290000007</v>
      </c>
      <c r="D273" s="37">
        <f t="shared" si="44"/>
        <v>175545431.29000002</v>
      </c>
      <c r="E273" s="37">
        <f t="shared" si="45"/>
        <v>0.20251565281881984</v>
      </c>
      <c r="F273" s="6">
        <v>6626957</v>
      </c>
      <c r="G273" s="6"/>
      <c r="H273" s="6">
        <v>12482807</v>
      </c>
      <c r="I273" s="6">
        <v>18724210</v>
      </c>
      <c r="J273" s="9"/>
      <c r="K273" s="6"/>
      <c r="L273" s="6">
        <v>36023030.560000002</v>
      </c>
      <c r="M273" s="25"/>
      <c r="N273" s="25"/>
      <c r="O273" s="54">
        <f t="shared" si="46"/>
        <v>73857004.560000002</v>
      </c>
      <c r="P273" s="55">
        <f t="shared" si="47"/>
        <v>0</v>
      </c>
      <c r="Q273" s="10">
        <f t="shared" si="48"/>
        <v>73857004.560000002</v>
      </c>
      <c r="R273" s="10">
        <f t="shared" si="49"/>
        <v>249402435.85000002</v>
      </c>
      <c r="S273" s="9">
        <f t="shared" si="50"/>
        <v>0.18599238764905623</v>
      </c>
      <c r="T273" s="10">
        <f t="shared" si="51"/>
        <v>83.092404593934035</v>
      </c>
      <c r="U273" s="47">
        <f t="shared" si="52"/>
        <v>0</v>
      </c>
      <c r="V273" s="10">
        <f t="shared" si="53"/>
        <v>42.072871972377719</v>
      </c>
      <c r="W273" s="10">
        <f t="shared" si="54"/>
        <v>4</v>
      </c>
      <c r="X273" s="16">
        <v>54998</v>
      </c>
      <c r="Y273" s="13">
        <v>0</v>
      </c>
    </row>
    <row r="274" spans="1:25" x14ac:dyDescent="0.25">
      <c r="A274" s="32" t="s">
        <v>282</v>
      </c>
      <c r="B274" s="23">
        <v>59602278</v>
      </c>
      <c r="C274" s="38">
        <v>80551431.349999994</v>
      </c>
      <c r="D274" s="37">
        <f t="shared" si="44"/>
        <v>140153709.34999999</v>
      </c>
      <c r="E274" s="37">
        <f t="shared" si="45"/>
        <v>0.16168646335833886</v>
      </c>
      <c r="F274" s="6">
        <v>4443719</v>
      </c>
      <c r="G274" s="6"/>
      <c r="H274" s="6">
        <v>8370372</v>
      </c>
      <c r="I274" s="6">
        <v>12555557</v>
      </c>
      <c r="J274" s="9"/>
      <c r="K274" s="6"/>
      <c r="L274" s="6">
        <v>24155316.989999998</v>
      </c>
      <c r="M274" s="25"/>
      <c r="N274" s="25"/>
      <c r="O274" s="54">
        <f t="shared" si="46"/>
        <v>49524964.989999995</v>
      </c>
      <c r="P274" s="55">
        <f t="shared" si="47"/>
        <v>0</v>
      </c>
      <c r="Q274" s="10">
        <f t="shared" si="48"/>
        <v>49524964.989999995</v>
      </c>
      <c r="R274" s="10">
        <f t="shared" si="49"/>
        <v>189678674.33999997</v>
      </c>
      <c r="S274" s="9">
        <f t="shared" si="50"/>
        <v>0.14145326771316041</v>
      </c>
      <c r="T274" s="10">
        <f t="shared" si="51"/>
        <v>83.092402927955192</v>
      </c>
      <c r="U274" s="47">
        <f t="shared" si="52"/>
        <v>0</v>
      </c>
      <c r="V274" s="10">
        <f t="shared" si="53"/>
        <v>35.336178556875275</v>
      </c>
      <c r="W274" s="10">
        <f t="shared" si="54"/>
        <v>4</v>
      </c>
      <c r="X274" s="16">
        <v>19352</v>
      </c>
      <c r="Y274" s="13">
        <v>0</v>
      </c>
    </row>
    <row r="275" spans="1:25" x14ac:dyDescent="0.25">
      <c r="A275" s="32" t="s">
        <v>283</v>
      </c>
      <c r="B275" s="23">
        <v>302441631</v>
      </c>
      <c r="C275" s="38">
        <v>98104257.079999998</v>
      </c>
      <c r="D275" s="37">
        <f t="shared" si="44"/>
        <v>400545888.07999998</v>
      </c>
      <c r="E275" s="37">
        <f t="shared" si="45"/>
        <v>0.46208443826949075</v>
      </c>
      <c r="F275" s="6">
        <v>22548899</v>
      </c>
      <c r="G275" s="6"/>
      <c r="H275" s="6">
        <v>42474028</v>
      </c>
      <c r="I275" s="6">
        <v>63711043</v>
      </c>
      <c r="J275" s="9"/>
      <c r="K275" s="6"/>
      <c r="L275" s="6">
        <v>122572051.54000001</v>
      </c>
      <c r="M275" s="25"/>
      <c r="N275" s="25"/>
      <c r="O275" s="54">
        <f t="shared" si="46"/>
        <v>251306021.54000002</v>
      </c>
      <c r="P275" s="55">
        <f t="shared" si="47"/>
        <v>0</v>
      </c>
      <c r="Q275" s="10">
        <f t="shared" si="48"/>
        <v>251306021.54000002</v>
      </c>
      <c r="R275" s="10">
        <f t="shared" si="49"/>
        <v>651851909.62</v>
      </c>
      <c r="S275" s="9">
        <f t="shared" si="50"/>
        <v>0.4861199236110853</v>
      </c>
      <c r="T275" s="10">
        <f t="shared" si="51"/>
        <v>83.092403882718131</v>
      </c>
      <c r="U275" s="47">
        <f t="shared" si="52"/>
        <v>0</v>
      </c>
      <c r="V275" s="10">
        <f t="shared" si="53"/>
        <v>62.74088163646492</v>
      </c>
      <c r="W275" s="10">
        <f t="shared" si="54"/>
        <v>4</v>
      </c>
      <c r="X275" s="16">
        <v>284404</v>
      </c>
      <c r="Y275" s="13">
        <v>0</v>
      </c>
    </row>
    <row r="276" spans="1:25" x14ac:dyDescent="0.25">
      <c r="A276" s="32" t="s">
        <v>284</v>
      </c>
      <c r="B276" s="23">
        <v>47579694</v>
      </c>
      <c r="C276" s="38">
        <v>76815950.790000007</v>
      </c>
      <c r="D276" s="37">
        <f t="shared" si="44"/>
        <v>124395644.79000001</v>
      </c>
      <c r="E276" s="37">
        <f t="shared" si="45"/>
        <v>0.14350738169225113</v>
      </c>
      <c r="F276" s="6">
        <v>3547361</v>
      </c>
      <c r="G276" s="6"/>
      <c r="H276" s="6">
        <v>6681955</v>
      </c>
      <c r="I276" s="6">
        <v>10022932</v>
      </c>
      <c r="J276" s="9"/>
      <c r="K276" s="6"/>
      <c r="L276" s="6">
        <v>19282863.59</v>
      </c>
      <c r="M276" s="25"/>
      <c r="N276" s="25"/>
      <c r="O276" s="54">
        <f t="shared" si="46"/>
        <v>39535111.590000004</v>
      </c>
      <c r="P276" s="55">
        <f t="shared" si="47"/>
        <v>0</v>
      </c>
      <c r="Q276" s="10">
        <f t="shared" si="48"/>
        <v>39535111.590000004</v>
      </c>
      <c r="R276" s="10">
        <f t="shared" si="49"/>
        <v>163930756.38</v>
      </c>
      <c r="S276" s="9">
        <f t="shared" si="50"/>
        <v>0.12225170409550334</v>
      </c>
      <c r="T276" s="10">
        <f t="shared" si="51"/>
        <v>83.092404062119456</v>
      </c>
      <c r="U276" s="47">
        <f t="shared" si="52"/>
        <v>0</v>
      </c>
      <c r="V276" s="10">
        <f t="shared" si="53"/>
        <v>31.781748996712604</v>
      </c>
      <c r="W276" s="10">
        <f t="shared" si="54"/>
        <v>4</v>
      </c>
      <c r="X276" s="16">
        <v>10791</v>
      </c>
      <c r="Y276" s="13">
        <v>0</v>
      </c>
    </row>
    <row r="277" spans="1:25" x14ac:dyDescent="0.25">
      <c r="A277" s="32" t="s">
        <v>285</v>
      </c>
      <c r="B277" s="23">
        <v>47391032</v>
      </c>
      <c r="C277" s="38">
        <v>75610557.310000002</v>
      </c>
      <c r="D277" s="37">
        <f t="shared" si="44"/>
        <v>123001589.31</v>
      </c>
      <c r="E277" s="37">
        <f t="shared" si="45"/>
        <v>0.14189914812260918</v>
      </c>
      <c r="F277" s="6">
        <v>3533295</v>
      </c>
      <c r="G277" s="6"/>
      <c r="H277" s="6">
        <v>6655460</v>
      </c>
      <c r="I277" s="6">
        <v>9983189</v>
      </c>
      <c r="J277" s="9"/>
      <c r="K277" s="6"/>
      <c r="L277" s="6">
        <v>19206403.600000001</v>
      </c>
      <c r="M277" s="25"/>
      <c r="N277" s="25"/>
      <c r="O277" s="54">
        <f t="shared" si="46"/>
        <v>39378347.600000001</v>
      </c>
      <c r="P277" s="55">
        <f t="shared" si="47"/>
        <v>0</v>
      </c>
      <c r="Q277" s="10">
        <f t="shared" si="48"/>
        <v>39378347.600000001</v>
      </c>
      <c r="R277" s="10">
        <f t="shared" si="49"/>
        <v>162379936.91</v>
      </c>
      <c r="S277" s="9">
        <f t="shared" si="50"/>
        <v>0.12109517723539111</v>
      </c>
      <c r="T277" s="10">
        <f t="shared" si="51"/>
        <v>83.092403642950856</v>
      </c>
      <c r="U277" s="47">
        <f t="shared" si="52"/>
        <v>0</v>
      </c>
      <c r="V277" s="10">
        <f t="shared" si="53"/>
        <v>32.014503081545591</v>
      </c>
      <c r="W277" s="10">
        <f t="shared" si="54"/>
        <v>4</v>
      </c>
      <c r="X277" s="16">
        <v>7778</v>
      </c>
      <c r="Y277" s="13">
        <v>1</v>
      </c>
    </row>
    <row r="278" spans="1:25" x14ac:dyDescent="0.25">
      <c r="A278" s="32" t="s">
        <v>286</v>
      </c>
      <c r="B278" s="23">
        <v>70768219</v>
      </c>
      <c r="C278" s="38">
        <v>75095272.230000004</v>
      </c>
      <c r="D278" s="37">
        <f t="shared" si="44"/>
        <v>145863491.23000002</v>
      </c>
      <c r="E278" s="37">
        <f t="shared" si="45"/>
        <v>0.16827347730899556</v>
      </c>
      <c r="F278" s="6">
        <v>5276209</v>
      </c>
      <c r="G278" s="6"/>
      <c r="H278" s="6">
        <v>9938484</v>
      </c>
      <c r="I278" s="6">
        <v>14907726</v>
      </c>
      <c r="J278" s="9"/>
      <c r="K278" s="6"/>
      <c r="L278" s="6">
        <v>28680594.390000001</v>
      </c>
      <c r="M278" s="25"/>
      <c r="N278" s="25"/>
      <c r="O278" s="54">
        <f t="shared" si="46"/>
        <v>58803013.390000001</v>
      </c>
      <c r="P278" s="55">
        <f t="shared" si="47"/>
        <v>0</v>
      </c>
      <c r="Q278" s="10">
        <f t="shared" si="48"/>
        <v>58803013.390000001</v>
      </c>
      <c r="R278" s="10">
        <f t="shared" si="49"/>
        <v>204666504.62</v>
      </c>
      <c r="S278" s="9">
        <f t="shared" si="50"/>
        <v>0.15263047346079237</v>
      </c>
      <c r="T278" s="10">
        <f t="shared" si="51"/>
        <v>83.092402523228685</v>
      </c>
      <c r="U278" s="47">
        <f t="shared" si="52"/>
        <v>0</v>
      </c>
      <c r="V278" s="10">
        <f t="shared" si="53"/>
        <v>40.313729566008</v>
      </c>
      <c r="W278" s="10">
        <f t="shared" si="54"/>
        <v>4</v>
      </c>
      <c r="X278" s="16">
        <v>21112</v>
      </c>
      <c r="Y278" s="13">
        <v>1</v>
      </c>
    </row>
    <row r="279" spans="1:25" x14ac:dyDescent="0.25">
      <c r="A279" s="32" t="s">
        <v>287</v>
      </c>
      <c r="B279" s="23">
        <v>48178434</v>
      </c>
      <c r="C279" s="38">
        <v>73525518.819999993</v>
      </c>
      <c r="D279" s="37">
        <f t="shared" si="44"/>
        <v>121703952.81999999</v>
      </c>
      <c r="E279" s="37">
        <f t="shared" si="45"/>
        <v>0.1404021470388285</v>
      </c>
      <c r="F279" s="6">
        <v>3592001</v>
      </c>
      <c r="G279" s="6"/>
      <c r="H279" s="6">
        <v>6766040</v>
      </c>
      <c r="I279" s="6">
        <v>10149060</v>
      </c>
      <c r="J279" s="9"/>
      <c r="K279" s="6"/>
      <c r="L279" s="6">
        <v>19525517.870000001</v>
      </c>
      <c r="M279" s="25"/>
      <c r="N279" s="25"/>
      <c r="O279" s="54">
        <f t="shared" si="46"/>
        <v>40032618.870000005</v>
      </c>
      <c r="P279" s="55">
        <f t="shared" si="47"/>
        <v>0</v>
      </c>
      <c r="Q279" s="10">
        <f t="shared" si="48"/>
        <v>40032618.870000005</v>
      </c>
      <c r="R279" s="10">
        <f t="shared" si="49"/>
        <v>161736571.69</v>
      </c>
      <c r="S279" s="9">
        <f t="shared" si="50"/>
        <v>0.12061538627829665</v>
      </c>
      <c r="T279" s="10">
        <f t="shared" si="51"/>
        <v>83.092403688339061</v>
      </c>
      <c r="U279" s="47">
        <f t="shared" si="52"/>
        <v>0</v>
      </c>
      <c r="V279" s="10">
        <f t="shared" si="53"/>
        <v>32.893441784268255</v>
      </c>
      <c r="W279" s="10">
        <f t="shared" si="54"/>
        <v>4</v>
      </c>
      <c r="X279" s="16">
        <v>10627</v>
      </c>
      <c r="Y279" s="13">
        <v>1</v>
      </c>
    </row>
    <row r="280" spans="1:25" x14ac:dyDescent="0.25">
      <c r="A280" s="32" t="s">
        <v>288</v>
      </c>
      <c r="B280" s="23">
        <v>47465135</v>
      </c>
      <c r="C280" s="38">
        <v>82985589.170000002</v>
      </c>
      <c r="D280" s="37">
        <f t="shared" si="44"/>
        <v>130450724.17</v>
      </c>
      <c r="E280" s="37">
        <f t="shared" si="45"/>
        <v>0.15049274351283146</v>
      </c>
      <c r="F280" s="6">
        <v>3538820</v>
      </c>
      <c r="G280" s="6"/>
      <c r="H280" s="6">
        <v>6665866</v>
      </c>
      <c r="I280" s="6">
        <v>9998799</v>
      </c>
      <c r="J280" s="9"/>
      <c r="K280" s="6"/>
      <c r="L280" s="6">
        <v>19236435.52</v>
      </c>
      <c r="M280" s="25"/>
      <c r="N280" s="25"/>
      <c r="O280" s="54">
        <f t="shared" si="46"/>
        <v>39439920.519999996</v>
      </c>
      <c r="P280" s="55">
        <f t="shared" si="47"/>
        <v>0</v>
      </c>
      <c r="Q280" s="10">
        <f t="shared" si="48"/>
        <v>39439920.519999996</v>
      </c>
      <c r="R280" s="10">
        <f t="shared" si="49"/>
        <v>169890644.69</v>
      </c>
      <c r="S280" s="9">
        <f t="shared" si="50"/>
        <v>0.12669630325557446</v>
      </c>
      <c r="T280" s="10">
        <f t="shared" si="51"/>
        <v>83.092401443712305</v>
      </c>
      <c r="U280" s="47">
        <f t="shared" si="52"/>
        <v>0</v>
      </c>
      <c r="V280" s="10">
        <f t="shared" si="53"/>
        <v>30.233577292068471</v>
      </c>
      <c r="W280" s="10">
        <f t="shared" si="54"/>
        <v>4</v>
      </c>
      <c r="X280" s="16">
        <v>10971</v>
      </c>
      <c r="Y280" s="13">
        <v>1</v>
      </c>
    </row>
    <row r="281" spans="1:25" x14ac:dyDescent="0.25">
      <c r="A281" s="32" t="s">
        <v>289</v>
      </c>
      <c r="B281" s="23">
        <v>42792488</v>
      </c>
      <c r="C281" s="38">
        <v>74993713.349999994</v>
      </c>
      <c r="D281" s="37">
        <f t="shared" si="44"/>
        <v>117786201.34999999</v>
      </c>
      <c r="E281" s="37">
        <f t="shared" si="45"/>
        <v>0.13588248514447684</v>
      </c>
      <c r="F281" s="6">
        <v>3190445</v>
      </c>
      <c r="G281" s="6"/>
      <c r="H281" s="6">
        <v>6009653</v>
      </c>
      <c r="I281" s="6">
        <v>9014480</v>
      </c>
      <c r="J281" s="9"/>
      <c r="K281" s="6"/>
      <c r="L281" s="6">
        <v>17342728.449999999</v>
      </c>
      <c r="M281" s="25"/>
      <c r="N281" s="25"/>
      <c r="O281" s="54">
        <f t="shared" si="46"/>
        <v>35557306.450000003</v>
      </c>
      <c r="P281" s="55">
        <f t="shared" si="47"/>
        <v>0</v>
      </c>
      <c r="Q281" s="10">
        <f t="shared" si="48"/>
        <v>35557306.450000003</v>
      </c>
      <c r="R281" s="10">
        <f t="shared" si="49"/>
        <v>153343507.80000001</v>
      </c>
      <c r="S281" s="9">
        <f t="shared" si="50"/>
        <v>0.11435624134544184</v>
      </c>
      <c r="T281" s="10">
        <f t="shared" si="51"/>
        <v>83.092402689930069</v>
      </c>
      <c r="U281" s="47">
        <f t="shared" si="52"/>
        <v>0</v>
      </c>
      <c r="V281" s="10">
        <f t="shared" si="53"/>
        <v>30.188006780473359</v>
      </c>
      <c r="W281" s="10">
        <f t="shared" si="54"/>
        <v>4</v>
      </c>
      <c r="X281" s="16">
        <v>4250</v>
      </c>
      <c r="Y281" s="13">
        <v>0</v>
      </c>
    </row>
    <row r="282" spans="1:25" x14ac:dyDescent="0.25">
      <c r="A282" s="32" t="s">
        <v>290</v>
      </c>
      <c r="B282" s="23">
        <v>43560679</v>
      </c>
      <c r="C282" s="38">
        <v>75782152.489999995</v>
      </c>
      <c r="D282" s="37">
        <f t="shared" si="44"/>
        <v>119342831.48999999</v>
      </c>
      <c r="E282" s="37">
        <f t="shared" si="45"/>
        <v>0.13767827080909362</v>
      </c>
      <c r="F282" s="6">
        <v>3247719</v>
      </c>
      <c r="G282" s="6"/>
      <c r="H282" s="6">
        <v>6117536</v>
      </c>
      <c r="I282" s="6">
        <v>9176304</v>
      </c>
      <c r="J282" s="9"/>
      <c r="K282" s="6"/>
      <c r="L282" s="6">
        <v>17654056.850000001</v>
      </c>
      <c r="M282" s="25"/>
      <c r="N282" s="25"/>
      <c r="O282" s="54">
        <f t="shared" si="46"/>
        <v>36195615.850000001</v>
      </c>
      <c r="P282" s="55">
        <f t="shared" si="47"/>
        <v>0</v>
      </c>
      <c r="Q282" s="10">
        <f t="shared" si="48"/>
        <v>36195615.850000001</v>
      </c>
      <c r="R282" s="10">
        <f t="shared" si="49"/>
        <v>155538447.34</v>
      </c>
      <c r="S282" s="9">
        <f t="shared" si="50"/>
        <v>0.11599312209361326</v>
      </c>
      <c r="T282" s="10">
        <f t="shared" si="51"/>
        <v>83.092405079360674</v>
      </c>
      <c r="U282" s="47">
        <f t="shared" si="52"/>
        <v>0</v>
      </c>
      <c r="V282" s="10">
        <f t="shared" si="53"/>
        <v>30.329107662434602</v>
      </c>
      <c r="W282" s="10">
        <f t="shared" si="54"/>
        <v>4</v>
      </c>
      <c r="X282" s="16">
        <v>6123</v>
      </c>
      <c r="Y282" s="13">
        <v>1</v>
      </c>
    </row>
    <row r="283" spans="1:25" x14ac:dyDescent="0.25">
      <c r="A283" s="32" t="s">
        <v>291</v>
      </c>
      <c r="B283" s="23">
        <v>39085919</v>
      </c>
      <c r="C283" s="38">
        <v>77850862.930000007</v>
      </c>
      <c r="D283" s="37">
        <f t="shared" si="44"/>
        <v>116936781.93000001</v>
      </c>
      <c r="E283" s="37">
        <f t="shared" si="45"/>
        <v>0.13490256372416881</v>
      </c>
      <c r="F283" s="6">
        <v>2914098</v>
      </c>
      <c r="G283" s="6"/>
      <c r="H283" s="6">
        <v>5489113</v>
      </c>
      <c r="I283" s="6">
        <v>8233670</v>
      </c>
      <c r="J283" s="9"/>
      <c r="K283" s="6"/>
      <c r="L283" s="6">
        <v>15840548.300000001</v>
      </c>
      <c r="M283" s="25"/>
      <c r="N283" s="25"/>
      <c r="O283" s="54">
        <f t="shared" si="46"/>
        <v>32477429.300000001</v>
      </c>
      <c r="P283" s="55">
        <f t="shared" si="47"/>
        <v>0</v>
      </c>
      <c r="Q283" s="10">
        <f t="shared" si="48"/>
        <v>32477429.300000001</v>
      </c>
      <c r="R283" s="10">
        <f t="shared" si="49"/>
        <v>149414211.23000002</v>
      </c>
      <c r="S283" s="9">
        <f t="shared" si="50"/>
        <v>0.11142596021829565</v>
      </c>
      <c r="T283" s="10">
        <f t="shared" si="51"/>
        <v>83.092402918810734</v>
      </c>
      <c r="U283" s="47">
        <f t="shared" si="52"/>
        <v>0</v>
      </c>
      <c r="V283" s="10">
        <f t="shared" si="53"/>
        <v>27.773493304648529</v>
      </c>
      <c r="W283" s="10">
        <f t="shared" si="54"/>
        <v>4</v>
      </c>
      <c r="X283" s="16">
        <v>2616</v>
      </c>
      <c r="Y283" s="13">
        <v>0</v>
      </c>
    </row>
    <row r="284" spans="1:25" x14ac:dyDescent="0.25">
      <c r="A284" s="32" t="s">
        <v>292</v>
      </c>
      <c r="B284" s="23">
        <v>86585276</v>
      </c>
      <c r="C284" s="38">
        <v>87822928.870000005</v>
      </c>
      <c r="D284" s="37">
        <f t="shared" si="44"/>
        <v>174408204.87</v>
      </c>
      <c r="E284" s="37">
        <f t="shared" si="45"/>
        <v>0.20120370667954013</v>
      </c>
      <c r="F284" s="6">
        <v>6455469</v>
      </c>
      <c r="G284" s="6"/>
      <c r="H284" s="6">
        <v>12159786</v>
      </c>
      <c r="I284" s="6">
        <v>18239679</v>
      </c>
      <c r="J284" s="9"/>
      <c r="K284" s="6"/>
      <c r="L284" s="6">
        <v>35090853.369999997</v>
      </c>
      <c r="M284" s="25"/>
      <c r="N284" s="25"/>
      <c r="O284" s="54">
        <f t="shared" si="46"/>
        <v>71945787.370000005</v>
      </c>
      <c r="P284" s="55">
        <f t="shared" si="47"/>
        <v>0</v>
      </c>
      <c r="Q284" s="10">
        <f t="shared" si="48"/>
        <v>71945787.370000005</v>
      </c>
      <c r="R284" s="10">
        <f t="shared" si="49"/>
        <v>246353992.24000001</v>
      </c>
      <c r="S284" s="9">
        <f t="shared" si="50"/>
        <v>0.18371900445732825</v>
      </c>
      <c r="T284" s="10">
        <f t="shared" si="51"/>
        <v>83.092404036455349</v>
      </c>
      <c r="U284" s="47">
        <f t="shared" si="52"/>
        <v>0</v>
      </c>
      <c r="V284" s="10">
        <f t="shared" si="53"/>
        <v>41.251377722525604</v>
      </c>
      <c r="W284" s="10">
        <f t="shared" si="54"/>
        <v>4</v>
      </c>
      <c r="X284" s="16">
        <v>53205</v>
      </c>
      <c r="Y284" s="13">
        <v>0</v>
      </c>
    </row>
    <row r="285" spans="1:25" x14ac:dyDescent="0.25">
      <c r="A285" s="32" t="s">
        <v>293</v>
      </c>
      <c r="B285" s="23">
        <v>45933269</v>
      </c>
      <c r="C285" s="38">
        <v>74618849.849999994</v>
      </c>
      <c r="D285" s="37">
        <f t="shared" si="44"/>
        <v>120552118.84999999</v>
      </c>
      <c r="E285" s="37">
        <f t="shared" si="45"/>
        <v>0.13907334909370803</v>
      </c>
      <c r="F285" s="6">
        <v>3424610</v>
      </c>
      <c r="G285" s="6"/>
      <c r="H285" s="6">
        <v>6450736</v>
      </c>
      <c r="I285" s="6">
        <v>9676103</v>
      </c>
      <c r="J285" s="9"/>
      <c r="K285" s="6"/>
      <c r="L285" s="6">
        <v>18615608.739999998</v>
      </c>
      <c r="M285" s="25"/>
      <c r="N285" s="25"/>
      <c r="O285" s="54">
        <f t="shared" si="46"/>
        <v>38167057.739999995</v>
      </c>
      <c r="P285" s="55">
        <f t="shared" si="47"/>
        <v>0</v>
      </c>
      <c r="Q285" s="10">
        <f t="shared" si="48"/>
        <v>38167057.739999995</v>
      </c>
      <c r="R285" s="10">
        <f t="shared" si="49"/>
        <v>158719176.58999997</v>
      </c>
      <c r="S285" s="9">
        <f t="shared" si="50"/>
        <v>0.11836515757777544</v>
      </c>
      <c r="T285" s="10">
        <f t="shared" si="51"/>
        <v>83.09240463595134</v>
      </c>
      <c r="U285" s="47">
        <f t="shared" si="52"/>
        <v>0</v>
      </c>
      <c r="V285" s="10">
        <f t="shared" si="53"/>
        <v>31.660213112878022</v>
      </c>
      <c r="W285" s="10">
        <f t="shared" si="54"/>
        <v>4</v>
      </c>
      <c r="X285" s="16">
        <v>7848</v>
      </c>
      <c r="Y285" s="13">
        <v>1</v>
      </c>
    </row>
    <row r="286" spans="1:25" x14ac:dyDescent="0.25">
      <c r="A286" s="32" t="s">
        <v>294</v>
      </c>
      <c r="B286" s="23">
        <v>165794007</v>
      </c>
      <c r="C286" s="38">
        <v>86478728.439999998</v>
      </c>
      <c r="D286" s="37">
        <f t="shared" si="44"/>
        <v>252272735.44</v>
      </c>
      <c r="E286" s="37">
        <f t="shared" si="45"/>
        <v>0.29103108711283976</v>
      </c>
      <c r="F286" s="6">
        <v>12360971</v>
      </c>
      <c r="G286" s="6"/>
      <c r="H286" s="6">
        <v>23283631</v>
      </c>
      <c r="I286" s="6">
        <v>34925447</v>
      </c>
      <c r="J286" s="9"/>
      <c r="K286" s="6"/>
      <c r="L286" s="6">
        <v>67192177.040000007</v>
      </c>
      <c r="M286" s="25"/>
      <c r="N286" s="25"/>
      <c r="O286" s="54">
        <f t="shared" si="46"/>
        <v>137762226.04000002</v>
      </c>
      <c r="P286" s="55">
        <f t="shared" si="47"/>
        <v>0</v>
      </c>
      <c r="Q286" s="10">
        <f t="shared" si="48"/>
        <v>137762226.04000002</v>
      </c>
      <c r="R286" s="10">
        <f t="shared" si="49"/>
        <v>390034961.48000002</v>
      </c>
      <c r="S286" s="9">
        <f t="shared" si="50"/>
        <v>0.29086938748225893</v>
      </c>
      <c r="T286" s="10">
        <f t="shared" si="51"/>
        <v>83.092403961260203</v>
      </c>
      <c r="U286" s="47">
        <f t="shared" si="52"/>
        <v>0</v>
      </c>
      <c r="V286" s="10">
        <f t="shared" si="53"/>
        <v>54.608448193865598</v>
      </c>
      <c r="W286" s="10">
        <f t="shared" si="54"/>
        <v>4</v>
      </c>
      <c r="X286" s="16">
        <v>102027</v>
      </c>
      <c r="Y286" s="13">
        <v>1</v>
      </c>
    </row>
    <row r="287" spans="1:25" x14ac:dyDescent="0.25">
      <c r="A287" s="32" t="s">
        <v>295</v>
      </c>
      <c r="B287" s="23">
        <v>80167984</v>
      </c>
      <c r="C287" s="38">
        <v>82610889.5</v>
      </c>
      <c r="D287" s="37">
        <f t="shared" si="44"/>
        <v>162778873.5</v>
      </c>
      <c r="E287" s="37">
        <f t="shared" si="45"/>
        <v>0.18778768316394495</v>
      </c>
      <c r="F287" s="6">
        <v>5977020</v>
      </c>
      <c r="G287" s="6"/>
      <c r="H287" s="6">
        <v>11258560</v>
      </c>
      <c r="I287" s="6">
        <v>16887840</v>
      </c>
      <c r="J287" s="9"/>
      <c r="K287" s="6"/>
      <c r="L287" s="6">
        <v>32490084.870000001</v>
      </c>
      <c r="M287" s="25"/>
      <c r="N287" s="25"/>
      <c r="O287" s="54">
        <f t="shared" si="46"/>
        <v>66613504.870000005</v>
      </c>
      <c r="P287" s="55">
        <f t="shared" si="47"/>
        <v>0</v>
      </c>
      <c r="Q287" s="10">
        <f t="shared" si="48"/>
        <v>66613504.870000005</v>
      </c>
      <c r="R287" s="10">
        <f t="shared" si="49"/>
        <v>229392378.37</v>
      </c>
      <c r="S287" s="9">
        <f t="shared" si="50"/>
        <v>0.17106984547333168</v>
      </c>
      <c r="T287" s="10">
        <f t="shared" si="51"/>
        <v>83.092403658298309</v>
      </c>
      <c r="U287" s="47">
        <f t="shared" si="52"/>
        <v>0</v>
      </c>
      <c r="V287" s="10">
        <f t="shared" si="53"/>
        <v>40.922696808071969</v>
      </c>
      <c r="W287" s="10">
        <f t="shared" si="54"/>
        <v>4</v>
      </c>
      <c r="X287" s="16">
        <v>32899</v>
      </c>
      <c r="Y287" s="13">
        <v>1</v>
      </c>
    </row>
    <row r="288" spans="1:25" x14ac:dyDescent="0.25">
      <c r="A288" s="32" t="s">
        <v>296</v>
      </c>
      <c r="B288" s="23">
        <v>86561064</v>
      </c>
      <c r="C288" s="38">
        <v>80106635.599999994</v>
      </c>
      <c r="D288" s="37">
        <f t="shared" si="44"/>
        <v>166667699.59999999</v>
      </c>
      <c r="E288" s="37">
        <f t="shared" si="45"/>
        <v>0.19227397568977742</v>
      </c>
      <c r="F288" s="6">
        <v>6453664</v>
      </c>
      <c r="G288" s="6"/>
      <c r="H288" s="6">
        <v>12156386</v>
      </c>
      <c r="I288" s="6">
        <v>18234578</v>
      </c>
      <c r="J288" s="9"/>
      <c r="K288" s="6"/>
      <c r="L288" s="6">
        <v>35081040.789999999</v>
      </c>
      <c r="M288" s="25"/>
      <c r="N288" s="25"/>
      <c r="O288" s="54">
        <f t="shared" si="46"/>
        <v>71925668.789999992</v>
      </c>
      <c r="P288" s="55">
        <f t="shared" si="47"/>
        <v>0</v>
      </c>
      <c r="Q288" s="10">
        <f t="shared" si="48"/>
        <v>71925668.789999992</v>
      </c>
      <c r="R288" s="10">
        <f t="shared" si="49"/>
        <v>238593368.38999999</v>
      </c>
      <c r="S288" s="9">
        <f t="shared" si="50"/>
        <v>0.17793150300575525</v>
      </c>
      <c r="T288" s="10">
        <f t="shared" si="51"/>
        <v>83.09240375095203</v>
      </c>
      <c r="U288" s="47">
        <f t="shared" si="52"/>
        <v>0</v>
      </c>
      <c r="V288" s="10">
        <f t="shared" si="53"/>
        <v>43.155133815742658</v>
      </c>
      <c r="W288" s="10">
        <f t="shared" si="54"/>
        <v>4</v>
      </c>
      <c r="X288" s="16">
        <v>32755</v>
      </c>
      <c r="Y288" s="13">
        <v>1</v>
      </c>
    </row>
    <row r="289" spans="1:25" x14ac:dyDescent="0.25">
      <c r="A289" s="32" t="s">
        <v>297</v>
      </c>
      <c r="B289" s="23">
        <v>76608402</v>
      </c>
      <c r="C289" s="38">
        <v>79930040.099999994</v>
      </c>
      <c r="D289" s="37">
        <f t="shared" si="44"/>
        <v>156538442.09999999</v>
      </c>
      <c r="E289" s="37">
        <f t="shared" si="45"/>
        <v>0.18058849244986538</v>
      </c>
      <c r="F289" s="6">
        <v>5711631</v>
      </c>
      <c r="G289" s="6"/>
      <c r="H289" s="6">
        <v>10758663</v>
      </c>
      <c r="I289" s="6">
        <v>16137994</v>
      </c>
      <c r="J289" s="9"/>
      <c r="K289" s="6"/>
      <c r="L289" s="6">
        <v>31047475.120000001</v>
      </c>
      <c r="M289" s="25"/>
      <c r="N289" s="25"/>
      <c r="O289" s="54">
        <f t="shared" si="46"/>
        <v>63655763.120000005</v>
      </c>
      <c r="P289" s="55">
        <f t="shared" si="47"/>
        <v>0</v>
      </c>
      <c r="Q289" s="10">
        <f t="shared" si="48"/>
        <v>63655763.120000005</v>
      </c>
      <c r="R289" s="10">
        <f t="shared" si="49"/>
        <v>220194205.22</v>
      </c>
      <c r="S289" s="9">
        <f t="shared" si="50"/>
        <v>0.16421028862759632</v>
      </c>
      <c r="T289" s="10">
        <f t="shared" si="51"/>
        <v>83.092404303120702</v>
      </c>
      <c r="U289" s="47">
        <f t="shared" si="52"/>
        <v>0</v>
      </c>
      <c r="V289" s="10">
        <f t="shared" si="53"/>
        <v>40.664620310540322</v>
      </c>
      <c r="W289" s="10">
        <f t="shared" si="54"/>
        <v>4</v>
      </c>
      <c r="X289" s="16">
        <v>32331</v>
      </c>
      <c r="Y289" s="13">
        <v>1</v>
      </c>
    </row>
    <row r="290" spans="1:25" x14ac:dyDescent="0.25">
      <c r="A290" s="32" t="s">
        <v>298</v>
      </c>
      <c r="B290" s="23">
        <v>72277596</v>
      </c>
      <c r="C290" s="38">
        <v>79982209.909999996</v>
      </c>
      <c r="D290" s="37">
        <f t="shared" si="44"/>
        <v>152259805.91</v>
      </c>
      <c r="E290" s="37">
        <f t="shared" si="45"/>
        <v>0.17565250069647911</v>
      </c>
      <c r="F290" s="6">
        <v>5388743</v>
      </c>
      <c r="G290" s="6"/>
      <c r="H290" s="6">
        <v>10150457</v>
      </c>
      <c r="I290" s="6">
        <v>15225685</v>
      </c>
      <c r="J290" s="9"/>
      <c r="K290" s="6"/>
      <c r="L290" s="6">
        <v>29292307.280000001</v>
      </c>
      <c r="M290" s="25"/>
      <c r="N290" s="25"/>
      <c r="O290" s="54">
        <f t="shared" si="46"/>
        <v>60057192.280000001</v>
      </c>
      <c r="P290" s="55">
        <f t="shared" si="47"/>
        <v>0</v>
      </c>
      <c r="Q290" s="10">
        <f t="shared" si="48"/>
        <v>60057192.280000001</v>
      </c>
      <c r="R290" s="10">
        <f t="shared" si="49"/>
        <v>212316998.19</v>
      </c>
      <c r="S290" s="9">
        <f t="shared" si="50"/>
        <v>0.15833584502594364</v>
      </c>
      <c r="T290" s="10">
        <f t="shared" si="51"/>
        <v>83.092404290812325</v>
      </c>
      <c r="U290" s="47">
        <f t="shared" si="52"/>
        <v>0</v>
      </c>
      <c r="V290" s="10">
        <f t="shared" si="53"/>
        <v>39.443891262740415</v>
      </c>
      <c r="W290" s="10">
        <f t="shared" si="54"/>
        <v>4</v>
      </c>
      <c r="X290" s="16">
        <v>25960</v>
      </c>
      <c r="Y290" s="13">
        <v>0</v>
      </c>
    </row>
    <row r="291" spans="1:25" x14ac:dyDescent="0.25">
      <c r="A291" s="32" t="s">
        <v>299</v>
      </c>
      <c r="B291" s="23">
        <v>60655329</v>
      </c>
      <c r="C291" s="38">
        <v>79028646.25</v>
      </c>
      <c r="D291" s="37">
        <f t="shared" si="44"/>
        <v>139683975.25</v>
      </c>
      <c r="E291" s="37">
        <f t="shared" si="45"/>
        <v>0.16114456085928947</v>
      </c>
      <c r="F291" s="6">
        <v>4522231</v>
      </c>
      <c r="G291" s="6"/>
      <c r="H291" s="6">
        <v>8518259</v>
      </c>
      <c r="I291" s="6">
        <v>12777389</v>
      </c>
      <c r="J291" s="9"/>
      <c r="K291" s="6"/>
      <c r="L291" s="6">
        <v>24582092.300000001</v>
      </c>
      <c r="M291" s="25"/>
      <c r="N291" s="25"/>
      <c r="O291" s="54">
        <f t="shared" si="46"/>
        <v>50399971.299999997</v>
      </c>
      <c r="P291" s="55">
        <f t="shared" si="47"/>
        <v>0</v>
      </c>
      <c r="Q291" s="10">
        <f t="shared" si="48"/>
        <v>50399971.299999997</v>
      </c>
      <c r="R291" s="10">
        <f t="shared" si="49"/>
        <v>190083946.55000001</v>
      </c>
      <c r="S291" s="9">
        <f t="shared" si="50"/>
        <v>0.14175550031056397</v>
      </c>
      <c r="T291" s="10">
        <f t="shared" si="51"/>
        <v>83.092404461279884</v>
      </c>
      <c r="U291" s="47">
        <f t="shared" si="52"/>
        <v>0</v>
      </c>
      <c r="V291" s="10">
        <f t="shared" si="53"/>
        <v>36.081426813488399</v>
      </c>
      <c r="W291" s="10">
        <f t="shared" si="54"/>
        <v>4</v>
      </c>
      <c r="X291" s="16">
        <v>14996</v>
      </c>
      <c r="Y291" s="13">
        <v>1</v>
      </c>
    </row>
    <row r="292" spans="1:25" x14ac:dyDescent="0.25">
      <c r="A292" s="32" t="s">
        <v>300</v>
      </c>
      <c r="B292" s="23">
        <v>66995299</v>
      </c>
      <c r="C292" s="38">
        <v>79512308.640000001</v>
      </c>
      <c r="D292" s="37">
        <f t="shared" si="44"/>
        <v>146507607.63999999</v>
      </c>
      <c r="E292" s="37">
        <f t="shared" si="45"/>
        <v>0.16901655364145199</v>
      </c>
      <c r="F292" s="6">
        <v>4994915</v>
      </c>
      <c r="G292" s="6"/>
      <c r="H292" s="6">
        <v>9408626</v>
      </c>
      <c r="I292" s="6">
        <v>14112939</v>
      </c>
      <c r="J292" s="9"/>
      <c r="K292" s="6"/>
      <c r="L292" s="6">
        <v>27151524.050000001</v>
      </c>
      <c r="M292" s="25"/>
      <c r="N292" s="25"/>
      <c r="O292" s="54">
        <f t="shared" si="46"/>
        <v>55668004.049999997</v>
      </c>
      <c r="P292" s="55">
        <f t="shared" si="47"/>
        <v>0</v>
      </c>
      <c r="Q292" s="10">
        <f t="shared" si="48"/>
        <v>55668004.049999997</v>
      </c>
      <c r="R292" s="10">
        <f t="shared" si="49"/>
        <v>202175611.69</v>
      </c>
      <c r="S292" s="9">
        <f t="shared" si="50"/>
        <v>0.15077288485364865</v>
      </c>
      <c r="T292" s="10">
        <f t="shared" si="51"/>
        <v>83.092403319223934</v>
      </c>
      <c r="U292" s="47">
        <f t="shared" si="52"/>
        <v>0</v>
      </c>
      <c r="V292" s="10">
        <f t="shared" si="53"/>
        <v>37.996664437240689</v>
      </c>
      <c r="W292" s="10">
        <f t="shared" si="54"/>
        <v>4</v>
      </c>
      <c r="X292" s="16">
        <v>23932</v>
      </c>
      <c r="Y292" s="13">
        <v>1</v>
      </c>
    </row>
    <row r="293" spans="1:25" x14ac:dyDescent="0.25">
      <c r="A293" s="32" t="s">
        <v>301</v>
      </c>
      <c r="B293" s="23">
        <v>105487667</v>
      </c>
      <c r="C293" s="38">
        <v>83555129.390000001</v>
      </c>
      <c r="D293" s="37">
        <f t="shared" si="44"/>
        <v>189042796.38999999</v>
      </c>
      <c r="E293" s="37">
        <f t="shared" si="45"/>
        <v>0.21808670861032511</v>
      </c>
      <c r="F293" s="6">
        <v>7864760</v>
      </c>
      <c r="G293" s="6"/>
      <c r="H293" s="6">
        <v>14814383</v>
      </c>
      <c r="I293" s="6">
        <v>22221575</v>
      </c>
      <c r="J293" s="9"/>
      <c r="K293" s="6"/>
      <c r="L293" s="6">
        <v>42751521.060000002</v>
      </c>
      <c r="M293" s="25"/>
      <c r="N293" s="25"/>
      <c r="O293" s="54">
        <f t="shared" si="46"/>
        <v>87652239.060000002</v>
      </c>
      <c r="P293" s="55">
        <f t="shared" si="47"/>
        <v>0</v>
      </c>
      <c r="Q293" s="10">
        <f t="shared" si="48"/>
        <v>87652239.060000002</v>
      </c>
      <c r="R293" s="10">
        <f t="shared" si="49"/>
        <v>276695035.44999999</v>
      </c>
      <c r="S293" s="9">
        <f t="shared" si="50"/>
        <v>0.20634590082727836</v>
      </c>
      <c r="T293" s="10">
        <f t="shared" si="51"/>
        <v>83.092404593609984</v>
      </c>
      <c r="U293" s="47">
        <f t="shared" si="52"/>
        <v>0</v>
      </c>
      <c r="V293" s="10">
        <f t="shared" si="53"/>
        <v>46.366347056764468</v>
      </c>
      <c r="W293" s="10">
        <f t="shared" si="54"/>
        <v>4</v>
      </c>
      <c r="X293" s="16">
        <v>56269</v>
      </c>
      <c r="Y293" s="13">
        <v>1</v>
      </c>
    </row>
    <row r="294" spans="1:25" x14ac:dyDescent="0.25">
      <c r="A294" s="32" t="s">
        <v>302</v>
      </c>
      <c r="B294" s="23">
        <v>69567536</v>
      </c>
      <c r="C294" s="38">
        <v>78693695.590000004</v>
      </c>
      <c r="D294" s="37">
        <f t="shared" si="44"/>
        <v>148261231.59</v>
      </c>
      <c r="E294" s="37">
        <f t="shared" si="45"/>
        <v>0.17103959859581647</v>
      </c>
      <c r="F294" s="6">
        <v>5186691</v>
      </c>
      <c r="G294" s="6"/>
      <c r="H294" s="6">
        <v>9769864</v>
      </c>
      <c r="I294" s="6">
        <v>14654795</v>
      </c>
      <c r="J294" s="9"/>
      <c r="K294" s="6"/>
      <c r="L294" s="6">
        <v>28193987.52</v>
      </c>
      <c r="M294" s="25"/>
      <c r="N294" s="25"/>
      <c r="O294" s="54">
        <f t="shared" si="46"/>
        <v>57805337.519999996</v>
      </c>
      <c r="P294" s="55">
        <f t="shared" si="47"/>
        <v>0</v>
      </c>
      <c r="Q294" s="10">
        <f t="shared" si="48"/>
        <v>57805337.519999996</v>
      </c>
      <c r="R294" s="10">
        <f t="shared" si="49"/>
        <v>206066569.11000001</v>
      </c>
      <c r="S294" s="9">
        <f t="shared" si="50"/>
        <v>0.15367457447957461</v>
      </c>
      <c r="T294" s="10">
        <f t="shared" si="51"/>
        <v>83.092403215200832</v>
      </c>
      <c r="U294" s="47">
        <f t="shared" si="52"/>
        <v>0</v>
      </c>
      <c r="V294" s="10">
        <f t="shared" si="53"/>
        <v>38.988842126884691</v>
      </c>
      <c r="W294" s="10">
        <f t="shared" si="54"/>
        <v>4</v>
      </c>
      <c r="X294" s="16">
        <v>26273</v>
      </c>
      <c r="Y294" s="13">
        <v>0</v>
      </c>
    </row>
    <row r="295" spans="1:25" x14ac:dyDescent="0.25">
      <c r="A295" s="32" t="s">
        <v>303</v>
      </c>
      <c r="B295" s="23">
        <v>113646139</v>
      </c>
      <c r="C295" s="38">
        <v>84553717.140000001</v>
      </c>
      <c r="D295" s="37">
        <f t="shared" si="44"/>
        <v>198199856.13999999</v>
      </c>
      <c r="E295" s="37">
        <f t="shared" si="45"/>
        <v>0.22865062884194115</v>
      </c>
      <c r="F295" s="6">
        <v>8473024</v>
      </c>
      <c r="G295" s="6"/>
      <c r="H295" s="6">
        <v>15960135</v>
      </c>
      <c r="I295" s="6">
        <v>23940203</v>
      </c>
      <c r="J295" s="9"/>
      <c r="K295" s="6"/>
      <c r="L295" s="6">
        <v>46057946.57</v>
      </c>
      <c r="M295" s="25"/>
      <c r="N295" s="25"/>
      <c r="O295" s="54">
        <f t="shared" si="46"/>
        <v>94431308.569999993</v>
      </c>
      <c r="P295" s="55">
        <f t="shared" si="47"/>
        <v>0</v>
      </c>
      <c r="Q295" s="10">
        <f t="shared" si="48"/>
        <v>94431308.569999993</v>
      </c>
      <c r="R295" s="10">
        <f t="shared" si="49"/>
        <v>292631164.70999998</v>
      </c>
      <c r="S295" s="9">
        <f t="shared" si="50"/>
        <v>0.21823030252066858</v>
      </c>
      <c r="T295" s="10">
        <f t="shared" si="51"/>
        <v>83.092403667140857</v>
      </c>
      <c r="U295" s="47">
        <f t="shared" si="52"/>
        <v>0</v>
      </c>
      <c r="V295" s="10">
        <f t="shared" si="53"/>
        <v>47.644488956287496</v>
      </c>
      <c r="W295" s="10">
        <f t="shared" si="54"/>
        <v>4</v>
      </c>
      <c r="X295" s="16">
        <v>67827</v>
      </c>
      <c r="Y295" s="13">
        <v>1</v>
      </c>
    </row>
    <row r="296" spans="1:25" x14ac:dyDescent="0.25">
      <c r="A296" s="32" t="s">
        <v>304</v>
      </c>
      <c r="B296" s="23">
        <v>80870522</v>
      </c>
      <c r="C296" s="38">
        <v>85212510.579999998</v>
      </c>
      <c r="D296" s="37">
        <f t="shared" si="44"/>
        <v>166083032.57999998</v>
      </c>
      <c r="E296" s="37">
        <f t="shared" si="45"/>
        <v>0.19159948235567673</v>
      </c>
      <c r="F296" s="6">
        <v>6029399</v>
      </c>
      <c r="G296" s="6"/>
      <c r="H296" s="6">
        <v>11357222</v>
      </c>
      <c r="I296" s="6">
        <v>17035834</v>
      </c>
      <c r="J296" s="9"/>
      <c r="K296" s="6"/>
      <c r="L296" s="6">
        <v>32774806.16</v>
      </c>
      <c r="M296" s="25"/>
      <c r="N296" s="25"/>
      <c r="O296" s="54">
        <f t="shared" si="46"/>
        <v>67197261.159999996</v>
      </c>
      <c r="P296" s="55">
        <f t="shared" si="47"/>
        <v>0</v>
      </c>
      <c r="Q296" s="10">
        <f t="shared" si="48"/>
        <v>67197261.159999996</v>
      </c>
      <c r="R296" s="10">
        <f t="shared" si="49"/>
        <v>233280293.73999998</v>
      </c>
      <c r="S296" s="9">
        <f t="shared" si="50"/>
        <v>0.17396926648411393</v>
      </c>
      <c r="T296" s="10">
        <f t="shared" si="51"/>
        <v>83.092404374488879</v>
      </c>
      <c r="U296" s="47">
        <f t="shared" si="52"/>
        <v>0</v>
      </c>
      <c r="V296" s="10">
        <f t="shared" si="53"/>
        <v>40.460039846413551</v>
      </c>
      <c r="W296" s="10">
        <f t="shared" si="54"/>
        <v>4</v>
      </c>
      <c r="X296" s="16">
        <v>35755</v>
      </c>
      <c r="Y296" s="13">
        <v>1</v>
      </c>
    </row>
    <row r="297" spans="1:25" x14ac:dyDescent="0.25">
      <c r="A297" s="32" t="s">
        <v>305</v>
      </c>
      <c r="B297" s="23">
        <v>116186963</v>
      </c>
      <c r="C297" s="38">
        <v>82030260.879999995</v>
      </c>
      <c r="D297" s="37">
        <f t="shared" si="44"/>
        <v>198217223.88</v>
      </c>
      <c r="E297" s="37">
        <f t="shared" si="45"/>
        <v>0.2286706649042769</v>
      </c>
      <c r="F297" s="6">
        <v>8662458</v>
      </c>
      <c r="G297" s="6"/>
      <c r="H297" s="6">
        <v>16316961</v>
      </c>
      <c r="I297" s="6">
        <v>24475442</v>
      </c>
      <c r="J297" s="9"/>
      <c r="K297" s="6"/>
      <c r="L297" s="6">
        <v>47087678.950000003</v>
      </c>
      <c r="M297" s="25"/>
      <c r="N297" s="25"/>
      <c r="O297" s="54">
        <f t="shared" si="46"/>
        <v>96542539.950000003</v>
      </c>
      <c r="P297" s="55">
        <f t="shared" si="47"/>
        <v>0</v>
      </c>
      <c r="Q297" s="10">
        <f t="shared" si="48"/>
        <v>96542539.950000003</v>
      </c>
      <c r="R297" s="10">
        <f t="shared" si="49"/>
        <v>294759763.82999998</v>
      </c>
      <c r="S297" s="9">
        <f t="shared" si="50"/>
        <v>0.21981770976200998</v>
      </c>
      <c r="T297" s="10">
        <f t="shared" si="51"/>
        <v>83.092403361984765</v>
      </c>
      <c r="U297" s="47">
        <f t="shared" si="52"/>
        <v>0</v>
      </c>
      <c r="V297" s="10">
        <f t="shared" si="53"/>
        <v>48.705424311888514</v>
      </c>
      <c r="W297" s="10">
        <f t="shared" si="54"/>
        <v>4</v>
      </c>
      <c r="X297" s="16">
        <v>66440</v>
      </c>
      <c r="Y297" s="13">
        <v>1</v>
      </c>
    </row>
    <row r="298" spans="1:25" x14ac:dyDescent="0.25">
      <c r="A298" s="32" t="s">
        <v>306</v>
      </c>
      <c r="B298" s="23">
        <v>88580516</v>
      </c>
      <c r="C298" s="38">
        <v>79931395.439999998</v>
      </c>
      <c r="D298" s="37">
        <f t="shared" si="44"/>
        <v>168511911.44</v>
      </c>
      <c r="E298" s="37">
        <f t="shared" si="45"/>
        <v>0.1944015261590164</v>
      </c>
      <c r="F298" s="6">
        <v>6604227</v>
      </c>
      <c r="G298" s="6"/>
      <c r="H298" s="6">
        <v>12439992</v>
      </c>
      <c r="I298" s="6">
        <v>18659987</v>
      </c>
      <c r="J298" s="9"/>
      <c r="K298" s="6"/>
      <c r="L298" s="6">
        <v>35899474.200000003</v>
      </c>
      <c r="M298" s="25"/>
      <c r="N298" s="25"/>
      <c r="O298" s="54">
        <f t="shared" si="46"/>
        <v>73603680.200000003</v>
      </c>
      <c r="P298" s="55">
        <f t="shared" si="47"/>
        <v>0</v>
      </c>
      <c r="Q298" s="10">
        <f t="shared" si="48"/>
        <v>73603680.200000003</v>
      </c>
      <c r="R298" s="10">
        <f t="shared" si="49"/>
        <v>242115591.63999999</v>
      </c>
      <c r="S298" s="9">
        <f t="shared" si="50"/>
        <v>0.18055820835395212</v>
      </c>
      <c r="T298" s="10">
        <f t="shared" si="51"/>
        <v>83.092403977416438</v>
      </c>
      <c r="U298" s="47">
        <f t="shared" si="52"/>
        <v>0</v>
      </c>
      <c r="V298" s="10">
        <f t="shared" si="53"/>
        <v>43.678621630380817</v>
      </c>
      <c r="W298" s="10">
        <f t="shared" si="54"/>
        <v>4</v>
      </c>
      <c r="X298" s="16">
        <v>39777</v>
      </c>
      <c r="Y298" s="13">
        <v>1</v>
      </c>
    </row>
    <row r="299" spans="1:25" x14ac:dyDescent="0.25">
      <c r="A299" s="32" t="s">
        <v>307</v>
      </c>
      <c r="B299" s="23">
        <v>218663212</v>
      </c>
      <c r="C299" s="38">
        <v>90809419.209999993</v>
      </c>
      <c r="D299" s="37">
        <f t="shared" si="44"/>
        <v>309472631.20999998</v>
      </c>
      <c r="E299" s="37">
        <f t="shared" si="45"/>
        <v>0.35701898635866808</v>
      </c>
      <c r="F299" s="6">
        <v>16302698</v>
      </c>
      <c r="G299" s="6"/>
      <c r="H299" s="6">
        <v>30708430</v>
      </c>
      <c r="I299" s="6">
        <v>46062644</v>
      </c>
      <c r="J299" s="9"/>
      <c r="K299" s="6"/>
      <c r="L299" s="6">
        <v>88618747.680000007</v>
      </c>
      <c r="M299" s="25"/>
      <c r="N299" s="25"/>
      <c r="O299" s="54">
        <f t="shared" si="46"/>
        <v>181692519.68000001</v>
      </c>
      <c r="P299" s="55">
        <f t="shared" si="47"/>
        <v>0</v>
      </c>
      <c r="Q299" s="10">
        <f t="shared" si="48"/>
        <v>181692519.68000001</v>
      </c>
      <c r="R299" s="10">
        <f t="shared" si="49"/>
        <v>491165150.88999999</v>
      </c>
      <c r="S299" s="9">
        <f t="shared" si="50"/>
        <v>0.36628743754124032</v>
      </c>
      <c r="T299" s="10">
        <f t="shared" si="51"/>
        <v>83.092404075725369</v>
      </c>
      <c r="U299" s="47">
        <f t="shared" si="52"/>
        <v>0</v>
      </c>
      <c r="V299" s="10">
        <f t="shared" si="53"/>
        <v>58.710367688930866</v>
      </c>
      <c r="W299" s="10">
        <f t="shared" si="54"/>
        <v>4</v>
      </c>
      <c r="X299" s="16">
        <v>163863</v>
      </c>
      <c r="Y299" s="13">
        <v>0</v>
      </c>
    </row>
    <row r="300" spans="1:25" x14ac:dyDescent="0.25">
      <c r="A300" s="32" t="s">
        <v>308</v>
      </c>
      <c r="B300" s="23">
        <v>62773657</v>
      </c>
      <c r="C300" s="38">
        <v>78512715.939999998</v>
      </c>
      <c r="D300" s="37">
        <f t="shared" si="44"/>
        <v>141286372.94</v>
      </c>
      <c r="E300" s="37">
        <f t="shared" si="45"/>
        <v>0.16299314564945483</v>
      </c>
      <c r="F300" s="6">
        <v>4680165</v>
      </c>
      <c r="G300" s="6"/>
      <c r="H300" s="6">
        <v>8815751</v>
      </c>
      <c r="I300" s="6">
        <v>13223627</v>
      </c>
      <c r="J300" s="9"/>
      <c r="K300" s="6"/>
      <c r="L300" s="6">
        <v>25440598.059999999</v>
      </c>
      <c r="M300" s="25"/>
      <c r="N300" s="25"/>
      <c r="O300" s="54">
        <f t="shared" si="46"/>
        <v>52160141.060000002</v>
      </c>
      <c r="P300" s="55">
        <f t="shared" si="47"/>
        <v>0</v>
      </c>
      <c r="Q300" s="10">
        <f t="shared" si="48"/>
        <v>52160141.060000002</v>
      </c>
      <c r="R300" s="10">
        <f t="shared" si="49"/>
        <v>193446514</v>
      </c>
      <c r="S300" s="9">
        <f t="shared" si="50"/>
        <v>0.14426314201231799</v>
      </c>
      <c r="T300" s="10">
        <f t="shared" si="51"/>
        <v>83.092404605326735</v>
      </c>
      <c r="U300" s="47">
        <f t="shared" si="52"/>
        <v>0</v>
      </c>
      <c r="V300" s="10">
        <f t="shared" si="53"/>
        <v>36.91802682354286</v>
      </c>
      <c r="W300" s="10">
        <f t="shared" si="54"/>
        <v>4</v>
      </c>
      <c r="X300" s="16">
        <v>19026</v>
      </c>
      <c r="Y300" s="13">
        <v>1</v>
      </c>
    </row>
    <row r="301" spans="1:25" x14ac:dyDescent="0.25">
      <c r="A301" s="32" t="s">
        <v>309</v>
      </c>
      <c r="B301" s="23">
        <v>62490392</v>
      </c>
      <c r="C301" s="38">
        <v>80669023.140000001</v>
      </c>
      <c r="D301" s="37">
        <f t="shared" si="44"/>
        <v>143159415.13999999</v>
      </c>
      <c r="E301" s="37">
        <f t="shared" si="45"/>
        <v>0.16515395588018972</v>
      </c>
      <c r="F301" s="6">
        <v>4659046</v>
      </c>
      <c r="G301" s="6"/>
      <c r="H301" s="6">
        <v>8775970</v>
      </c>
      <c r="I301" s="6">
        <v>13163955</v>
      </c>
      <c r="J301" s="9"/>
      <c r="K301" s="6"/>
      <c r="L301" s="6">
        <v>25325797.629999999</v>
      </c>
      <c r="M301" s="25"/>
      <c r="N301" s="25"/>
      <c r="O301" s="54">
        <f t="shared" si="46"/>
        <v>51924768.629999995</v>
      </c>
      <c r="P301" s="55">
        <f t="shared" si="47"/>
        <v>0</v>
      </c>
      <c r="Q301" s="10">
        <f t="shared" si="48"/>
        <v>51924768.629999995</v>
      </c>
      <c r="R301" s="10">
        <f t="shared" si="49"/>
        <v>195084183.76999998</v>
      </c>
      <c r="S301" s="9">
        <f t="shared" si="50"/>
        <v>0.14548443766512459</v>
      </c>
      <c r="T301" s="10">
        <f t="shared" si="51"/>
        <v>83.092403436995554</v>
      </c>
      <c r="U301" s="47">
        <f t="shared" si="52"/>
        <v>0</v>
      </c>
      <c r="V301" s="10">
        <f t="shared" si="53"/>
        <v>36.270592876634183</v>
      </c>
      <c r="W301" s="10">
        <f t="shared" si="54"/>
        <v>4</v>
      </c>
      <c r="X301" s="16">
        <v>18695</v>
      </c>
      <c r="Y301" s="13">
        <v>1</v>
      </c>
    </row>
    <row r="302" spans="1:25" x14ac:dyDescent="0.25">
      <c r="A302" s="32" t="s">
        <v>310</v>
      </c>
      <c r="B302" s="23">
        <v>47676237</v>
      </c>
      <c r="C302" s="38">
        <v>80036370.730000004</v>
      </c>
      <c r="D302" s="37">
        <f t="shared" si="44"/>
        <v>127712607.73</v>
      </c>
      <c r="E302" s="37">
        <f t="shared" si="45"/>
        <v>0.1473339518868364</v>
      </c>
      <c r="F302" s="6">
        <v>3554559</v>
      </c>
      <c r="G302" s="6"/>
      <c r="H302" s="6">
        <v>6695513</v>
      </c>
      <c r="I302" s="6">
        <v>10043269</v>
      </c>
      <c r="J302" s="9"/>
      <c r="K302" s="6"/>
      <c r="L302" s="6">
        <v>19321990.190000001</v>
      </c>
      <c r="M302" s="25"/>
      <c r="N302" s="25"/>
      <c r="O302" s="54">
        <f t="shared" si="46"/>
        <v>39615331.189999998</v>
      </c>
      <c r="P302" s="55">
        <f t="shared" si="47"/>
        <v>0</v>
      </c>
      <c r="Q302" s="10">
        <f t="shared" si="48"/>
        <v>39615331.189999998</v>
      </c>
      <c r="R302" s="10">
        <f t="shared" si="49"/>
        <v>167327938.92000002</v>
      </c>
      <c r="S302" s="9">
        <f t="shared" si="50"/>
        <v>0.1247851600729514</v>
      </c>
      <c r="T302" s="10">
        <f t="shared" si="51"/>
        <v>83.092403433601518</v>
      </c>
      <c r="U302" s="47">
        <f t="shared" si="52"/>
        <v>0</v>
      </c>
      <c r="V302" s="10">
        <f t="shared" si="53"/>
        <v>31.019123244082238</v>
      </c>
      <c r="W302" s="10">
        <f t="shared" si="54"/>
        <v>4</v>
      </c>
      <c r="X302" s="16">
        <v>6120</v>
      </c>
      <c r="Y302" s="13">
        <v>1</v>
      </c>
    </row>
    <row r="303" spans="1:25" x14ac:dyDescent="0.25">
      <c r="A303" s="32" t="s">
        <v>311</v>
      </c>
      <c r="B303" s="23">
        <v>53445485</v>
      </c>
      <c r="C303" s="38">
        <v>73225029.719999999</v>
      </c>
      <c r="D303" s="37">
        <f t="shared" si="44"/>
        <v>126670514.72</v>
      </c>
      <c r="E303" s="37">
        <f t="shared" si="45"/>
        <v>0.14613175514114357</v>
      </c>
      <c r="F303" s="6">
        <v>3984692</v>
      </c>
      <c r="G303" s="6"/>
      <c r="H303" s="6">
        <v>7505729</v>
      </c>
      <c r="I303" s="6">
        <v>11258594</v>
      </c>
      <c r="J303" s="9"/>
      <c r="K303" s="6"/>
      <c r="L303" s="6">
        <v>21660122.23</v>
      </c>
      <c r="M303" s="25"/>
      <c r="N303" s="25"/>
      <c r="O303" s="54">
        <f t="shared" si="46"/>
        <v>44409137.230000004</v>
      </c>
      <c r="P303" s="55">
        <f t="shared" si="47"/>
        <v>0</v>
      </c>
      <c r="Q303" s="10">
        <f t="shared" si="48"/>
        <v>44409137.230000004</v>
      </c>
      <c r="R303" s="10">
        <f t="shared" si="49"/>
        <v>171079651.94999999</v>
      </c>
      <c r="S303" s="9">
        <f t="shared" si="50"/>
        <v>0.12758300790409066</v>
      </c>
      <c r="T303" s="10">
        <f t="shared" si="51"/>
        <v>83.092401968098912</v>
      </c>
      <c r="U303" s="47">
        <f t="shared" si="52"/>
        <v>0</v>
      </c>
      <c r="V303" s="10">
        <f t="shared" si="53"/>
        <v>35.05878011798135</v>
      </c>
      <c r="W303" s="10">
        <f t="shared" si="54"/>
        <v>4</v>
      </c>
      <c r="X303" s="16">
        <v>5350</v>
      </c>
      <c r="Y303" s="13">
        <v>1</v>
      </c>
    </row>
    <row r="304" spans="1:25" x14ac:dyDescent="0.25">
      <c r="A304" s="32" t="s">
        <v>312</v>
      </c>
      <c r="B304" s="23">
        <v>69374787</v>
      </c>
      <c r="C304" s="38">
        <v>80061528.599999994</v>
      </c>
      <c r="D304" s="37">
        <f t="shared" si="44"/>
        <v>149436315.59999999</v>
      </c>
      <c r="E304" s="37">
        <f t="shared" si="45"/>
        <v>0.17239521864045879</v>
      </c>
      <c r="F304" s="6">
        <v>5172320</v>
      </c>
      <c r="G304" s="6"/>
      <c r="H304" s="6">
        <v>9742795</v>
      </c>
      <c r="I304" s="6">
        <v>14614192</v>
      </c>
      <c r="J304" s="9"/>
      <c r="K304" s="6"/>
      <c r="L304" s="6">
        <v>28115871.149999999</v>
      </c>
      <c r="M304" s="25"/>
      <c r="N304" s="25"/>
      <c r="O304" s="54">
        <f t="shared" si="46"/>
        <v>57645178.149999999</v>
      </c>
      <c r="P304" s="55">
        <f t="shared" si="47"/>
        <v>0</v>
      </c>
      <c r="Q304" s="10">
        <f t="shared" si="48"/>
        <v>57645178.149999999</v>
      </c>
      <c r="R304" s="10">
        <f t="shared" si="49"/>
        <v>207081493.75</v>
      </c>
      <c r="S304" s="9">
        <f t="shared" si="50"/>
        <v>0.15443145665048891</v>
      </c>
      <c r="T304" s="10">
        <f t="shared" si="51"/>
        <v>83.092403800821756</v>
      </c>
      <c r="U304" s="47">
        <f t="shared" si="52"/>
        <v>0</v>
      </c>
      <c r="V304" s="10">
        <f t="shared" si="53"/>
        <v>38.575079905141877</v>
      </c>
      <c r="W304" s="10">
        <f t="shared" si="54"/>
        <v>4</v>
      </c>
      <c r="X304" s="16">
        <v>23121</v>
      </c>
      <c r="Y304" s="13">
        <v>1</v>
      </c>
    </row>
    <row r="305" spans="1:25" x14ac:dyDescent="0.25">
      <c r="A305" s="32" t="s">
        <v>313</v>
      </c>
      <c r="B305" s="23">
        <v>76988777</v>
      </c>
      <c r="C305" s="38">
        <v>78426207.75</v>
      </c>
      <c r="D305" s="37">
        <f t="shared" si="44"/>
        <v>155414984.75</v>
      </c>
      <c r="E305" s="37">
        <f t="shared" si="45"/>
        <v>0.17929243081512256</v>
      </c>
      <c r="F305" s="6">
        <v>5739991</v>
      </c>
      <c r="G305" s="6"/>
      <c r="H305" s="6">
        <v>10812081</v>
      </c>
      <c r="I305" s="6">
        <v>16218122</v>
      </c>
      <c r="J305" s="9"/>
      <c r="K305" s="6"/>
      <c r="L305" s="6">
        <v>31201631.73</v>
      </c>
      <c r="M305" s="25"/>
      <c r="N305" s="25"/>
      <c r="O305" s="54">
        <f t="shared" si="46"/>
        <v>63971825.730000004</v>
      </c>
      <c r="P305" s="55">
        <f t="shared" si="47"/>
        <v>0</v>
      </c>
      <c r="Q305" s="10">
        <f t="shared" si="48"/>
        <v>63971825.730000004</v>
      </c>
      <c r="R305" s="10">
        <f t="shared" si="49"/>
        <v>219386810.48000002</v>
      </c>
      <c r="S305" s="9">
        <f t="shared" si="50"/>
        <v>0.16360817231323041</v>
      </c>
      <c r="T305" s="10">
        <f t="shared" si="51"/>
        <v>83.092404143528611</v>
      </c>
      <c r="U305" s="47">
        <f t="shared" si="52"/>
        <v>0</v>
      </c>
      <c r="V305" s="10">
        <f t="shared" si="53"/>
        <v>41.161941902130515</v>
      </c>
      <c r="W305" s="10">
        <f t="shared" si="54"/>
        <v>4</v>
      </c>
      <c r="X305" s="16">
        <v>33490</v>
      </c>
      <c r="Y305" s="13">
        <v>1</v>
      </c>
    </row>
    <row r="306" spans="1:25" x14ac:dyDescent="0.25">
      <c r="A306" s="32" t="s">
        <v>314</v>
      </c>
      <c r="B306" s="23">
        <v>105770676</v>
      </c>
      <c r="C306" s="38">
        <v>84605947.079999998</v>
      </c>
      <c r="D306" s="37">
        <f t="shared" si="44"/>
        <v>190376623.07999998</v>
      </c>
      <c r="E306" s="37">
        <f t="shared" si="45"/>
        <v>0.21962546003716391</v>
      </c>
      <c r="F306" s="6">
        <v>7885860</v>
      </c>
      <c r="G306" s="6"/>
      <c r="H306" s="6">
        <v>14854128</v>
      </c>
      <c r="I306" s="6">
        <v>22281192</v>
      </c>
      <c r="J306" s="9"/>
      <c r="K306" s="6"/>
      <c r="L306" s="6">
        <v>42866217.630000003</v>
      </c>
      <c r="M306" s="25"/>
      <c r="N306" s="25"/>
      <c r="O306" s="54">
        <f t="shared" si="46"/>
        <v>87887397.629999995</v>
      </c>
      <c r="P306" s="55">
        <f t="shared" si="47"/>
        <v>0</v>
      </c>
      <c r="Q306" s="10">
        <f t="shared" si="48"/>
        <v>87887397.629999995</v>
      </c>
      <c r="R306" s="10">
        <f t="shared" si="49"/>
        <v>278264020.70999998</v>
      </c>
      <c r="S306" s="9">
        <f t="shared" si="50"/>
        <v>0.20751597486323958</v>
      </c>
      <c r="T306" s="10">
        <f t="shared" si="51"/>
        <v>83.092404202843511</v>
      </c>
      <c r="U306" s="47">
        <f t="shared" si="52"/>
        <v>0</v>
      </c>
      <c r="V306" s="10">
        <f t="shared" si="53"/>
        <v>46.165015540310321</v>
      </c>
      <c r="W306" s="10">
        <f t="shared" si="54"/>
        <v>4</v>
      </c>
      <c r="X306" s="16">
        <v>36080</v>
      </c>
      <c r="Y306" s="13">
        <v>1</v>
      </c>
    </row>
    <row r="307" spans="1:25" x14ac:dyDescent="0.25">
      <c r="A307" s="32" t="s">
        <v>315</v>
      </c>
      <c r="B307" s="23">
        <v>149699578</v>
      </c>
      <c r="C307" s="38">
        <v>89739688.409999996</v>
      </c>
      <c r="D307" s="37">
        <f t="shared" si="44"/>
        <v>239439266.41</v>
      </c>
      <c r="E307" s="37">
        <f t="shared" si="45"/>
        <v>0.27622592619556668</v>
      </c>
      <c r="F307" s="6">
        <v>11161032</v>
      </c>
      <c r="G307" s="6"/>
      <c r="H307" s="6">
        <v>21023376</v>
      </c>
      <c r="I307" s="6">
        <v>31535064</v>
      </c>
      <c r="J307" s="9"/>
      <c r="K307" s="6"/>
      <c r="L307" s="6">
        <v>60669506.240000002</v>
      </c>
      <c r="M307" s="25"/>
      <c r="N307" s="25"/>
      <c r="O307" s="54">
        <f t="shared" si="46"/>
        <v>124388978.24000001</v>
      </c>
      <c r="P307" s="55">
        <f t="shared" si="47"/>
        <v>0</v>
      </c>
      <c r="Q307" s="10">
        <f t="shared" si="48"/>
        <v>124388978.24000001</v>
      </c>
      <c r="R307" s="10">
        <f t="shared" si="49"/>
        <v>363828244.64999998</v>
      </c>
      <c r="S307" s="9">
        <f t="shared" si="50"/>
        <v>0.271325673648662</v>
      </c>
      <c r="T307" s="10">
        <f t="shared" si="51"/>
        <v>83.09240406809964</v>
      </c>
      <c r="U307" s="47">
        <f t="shared" si="52"/>
        <v>0</v>
      </c>
      <c r="V307" s="10">
        <f t="shared" si="53"/>
        <v>51.950116664241918</v>
      </c>
      <c r="W307" s="10">
        <f t="shared" si="54"/>
        <v>4</v>
      </c>
      <c r="X307" s="16">
        <v>80967</v>
      </c>
      <c r="Y307" s="13">
        <v>1</v>
      </c>
    </row>
    <row r="308" spans="1:25" x14ac:dyDescent="0.25">
      <c r="A308" s="32" t="s">
        <v>316</v>
      </c>
      <c r="B308" s="23">
        <v>79381013</v>
      </c>
      <c r="C308" s="38">
        <v>83716407.989999995</v>
      </c>
      <c r="D308" s="37">
        <f t="shared" si="44"/>
        <v>163097420.99000001</v>
      </c>
      <c r="E308" s="37">
        <f t="shared" si="45"/>
        <v>0.18815517124049067</v>
      </c>
      <c r="F308" s="6">
        <v>5918347</v>
      </c>
      <c r="G308" s="6"/>
      <c r="H308" s="6">
        <v>11148040</v>
      </c>
      <c r="I308" s="6">
        <v>16722060</v>
      </c>
      <c r="J308" s="9"/>
      <c r="K308" s="6"/>
      <c r="L308" s="6">
        <v>32171145.030000001</v>
      </c>
      <c r="M308" s="25"/>
      <c r="N308" s="25"/>
      <c r="O308" s="54">
        <f t="shared" si="46"/>
        <v>65959592.030000001</v>
      </c>
      <c r="P308" s="55">
        <f t="shared" si="47"/>
        <v>0</v>
      </c>
      <c r="Q308" s="10">
        <f t="shared" si="48"/>
        <v>65959592.030000001</v>
      </c>
      <c r="R308" s="10">
        <f t="shared" si="49"/>
        <v>229057013.02000001</v>
      </c>
      <c r="S308" s="9">
        <f t="shared" si="50"/>
        <v>0.17081974606284006</v>
      </c>
      <c r="T308" s="10">
        <f t="shared" si="51"/>
        <v>83.09240401101961</v>
      </c>
      <c r="U308" s="47">
        <f t="shared" si="52"/>
        <v>0</v>
      </c>
      <c r="V308" s="10">
        <f t="shared" si="53"/>
        <v>40.441836314532637</v>
      </c>
      <c r="W308" s="10">
        <f t="shared" si="54"/>
        <v>4</v>
      </c>
      <c r="X308" s="16">
        <v>22539</v>
      </c>
      <c r="Y308" s="13">
        <v>1</v>
      </c>
    </row>
    <row r="309" spans="1:25" x14ac:dyDescent="0.25">
      <c r="A309" s="32" t="s">
        <v>317</v>
      </c>
      <c r="B309" s="23">
        <v>155401659</v>
      </c>
      <c r="C309" s="38">
        <v>87548057.140000001</v>
      </c>
      <c r="D309" s="37">
        <f t="shared" si="44"/>
        <v>242949716.13999999</v>
      </c>
      <c r="E309" s="37">
        <f t="shared" si="45"/>
        <v>0.28027570985290473</v>
      </c>
      <c r="F309" s="6">
        <v>11586157</v>
      </c>
      <c r="G309" s="6"/>
      <c r="H309" s="6">
        <v>21824160</v>
      </c>
      <c r="I309" s="6">
        <v>32736240</v>
      </c>
      <c r="J309" s="9"/>
      <c r="K309" s="6"/>
      <c r="L309" s="6">
        <v>62980417.5</v>
      </c>
      <c r="M309" s="25"/>
      <c r="N309" s="25"/>
      <c r="O309" s="54">
        <f t="shared" si="46"/>
        <v>129126974.5</v>
      </c>
      <c r="P309" s="55">
        <f t="shared" si="47"/>
        <v>0</v>
      </c>
      <c r="Q309" s="10">
        <f t="shared" si="48"/>
        <v>129126974.5</v>
      </c>
      <c r="R309" s="10">
        <f t="shared" si="49"/>
        <v>372076690.63999999</v>
      </c>
      <c r="S309" s="9">
        <f t="shared" si="50"/>
        <v>0.27747696948041994</v>
      </c>
      <c r="T309" s="10">
        <f t="shared" si="51"/>
        <v>83.092404116483721</v>
      </c>
      <c r="U309" s="47">
        <f t="shared" si="52"/>
        <v>0</v>
      </c>
      <c r="V309" s="10">
        <f t="shared" si="53"/>
        <v>53.149670866703325</v>
      </c>
      <c r="W309" s="10">
        <f t="shared" si="54"/>
        <v>4</v>
      </c>
      <c r="X309" s="16">
        <v>67527</v>
      </c>
      <c r="Y309" s="13">
        <v>1</v>
      </c>
    </row>
    <row r="310" spans="1:25" x14ac:dyDescent="0.25">
      <c r="A310" s="32" t="s">
        <v>318</v>
      </c>
      <c r="B310" s="23">
        <v>193032382</v>
      </c>
      <c r="C310" s="38">
        <v>95045665.25</v>
      </c>
      <c r="D310" s="37">
        <f t="shared" si="44"/>
        <v>288078047.25</v>
      </c>
      <c r="E310" s="37">
        <f t="shared" si="45"/>
        <v>0.3323374090279041</v>
      </c>
      <c r="F310" s="6">
        <v>14391761</v>
      </c>
      <c r="G310" s="6"/>
      <c r="H310" s="6">
        <v>27108910</v>
      </c>
      <c r="I310" s="6">
        <v>40663365</v>
      </c>
      <c r="J310" s="9"/>
      <c r="K310" s="6"/>
      <c r="L310" s="6">
        <v>78231211.120000005</v>
      </c>
      <c r="M310" s="25"/>
      <c r="N310" s="25"/>
      <c r="O310" s="54">
        <f t="shared" si="46"/>
        <v>160395247.12</v>
      </c>
      <c r="P310" s="55">
        <f t="shared" si="47"/>
        <v>0</v>
      </c>
      <c r="Q310" s="10">
        <f t="shared" si="48"/>
        <v>160395247.12</v>
      </c>
      <c r="R310" s="10">
        <f t="shared" si="49"/>
        <v>448473294.37</v>
      </c>
      <c r="S310" s="9">
        <f t="shared" si="50"/>
        <v>0.33444989633895089</v>
      </c>
      <c r="T310" s="10">
        <f t="shared" si="51"/>
        <v>83.092404216407587</v>
      </c>
      <c r="U310" s="47">
        <f t="shared" si="52"/>
        <v>0</v>
      </c>
      <c r="V310" s="10">
        <f t="shared" si="53"/>
        <v>55.677705625658355</v>
      </c>
      <c r="W310" s="10">
        <f t="shared" si="54"/>
        <v>4</v>
      </c>
      <c r="X310" s="16">
        <v>117773</v>
      </c>
      <c r="Y310" s="13">
        <v>1</v>
      </c>
    </row>
    <row r="311" spans="1:25" x14ac:dyDescent="0.25">
      <c r="A311" s="32" t="s">
        <v>319</v>
      </c>
      <c r="B311" s="23">
        <v>196302796</v>
      </c>
      <c r="C311" s="38">
        <v>90362847.879999995</v>
      </c>
      <c r="D311" s="37">
        <f t="shared" si="44"/>
        <v>286665643.88</v>
      </c>
      <c r="E311" s="37">
        <f t="shared" si="45"/>
        <v>0.33070800865891059</v>
      </c>
      <c r="F311" s="6">
        <v>14635590</v>
      </c>
      <c r="G311" s="6"/>
      <c r="H311" s="6">
        <v>27568197</v>
      </c>
      <c r="I311" s="6">
        <v>41352296</v>
      </c>
      <c r="J311" s="9"/>
      <c r="K311" s="6"/>
      <c r="L311" s="6">
        <v>79556628.280000001</v>
      </c>
      <c r="M311" s="25"/>
      <c r="N311" s="25"/>
      <c r="O311" s="54">
        <f t="shared" si="46"/>
        <v>163112711.28</v>
      </c>
      <c r="P311" s="55">
        <f t="shared" si="47"/>
        <v>0</v>
      </c>
      <c r="Q311" s="10">
        <f t="shared" si="48"/>
        <v>163112711.28</v>
      </c>
      <c r="R311" s="10">
        <f t="shared" si="49"/>
        <v>449778355.15999997</v>
      </c>
      <c r="S311" s="9">
        <f t="shared" si="50"/>
        <v>0.33542314814995261</v>
      </c>
      <c r="T311" s="10">
        <f t="shared" si="51"/>
        <v>83.092403472439585</v>
      </c>
      <c r="U311" s="47">
        <f t="shared" si="52"/>
        <v>0</v>
      </c>
      <c r="V311" s="10">
        <f t="shared" si="53"/>
        <v>56.899986015861735</v>
      </c>
      <c r="W311" s="10">
        <f t="shared" si="54"/>
        <v>4</v>
      </c>
      <c r="X311" s="16">
        <v>120997</v>
      </c>
      <c r="Y311" s="13">
        <v>1</v>
      </c>
    </row>
    <row r="312" spans="1:25" x14ac:dyDescent="0.25">
      <c r="A312" s="32" t="s">
        <v>320</v>
      </c>
      <c r="B312" s="23">
        <v>79667210</v>
      </c>
      <c r="C312" s="38">
        <v>85873530.469999999</v>
      </c>
      <c r="D312" s="37">
        <f t="shared" si="44"/>
        <v>165540740.47</v>
      </c>
      <c r="E312" s="37">
        <f t="shared" si="45"/>
        <v>0.19097387427309601</v>
      </c>
      <c r="F312" s="6">
        <v>5939684</v>
      </c>
      <c r="G312" s="6"/>
      <c r="H312" s="6">
        <v>11188233</v>
      </c>
      <c r="I312" s="6">
        <v>16782349</v>
      </c>
      <c r="J312" s="9"/>
      <c r="K312" s="6"/>
      <c r="L312" s="6">
        <v>32287133.899999999</v>
      </c>
      <c r="M312" s="25"/>
      <c r="N312" s="25"/>
      <c r="O312" s="54">
        <f t="shared" si="46"/>
        <v>66197399.899999999</v>
      </c>
      <c r="P312" s="55">
        <f t="shared" si="47"/>
        <v>0</v>
      </c>
      <c r="Q312" s="10">
        <f t="shared" si="48"/>
        <v>66197399.899999999</v>
      </c>
      <c r="R312" s="10">
        <f t="shared" si="49"/>
        <v>231738140.37</v>
      </c>
      <c r="S312" s="9">
        <f t="shared" si="50"/>
        <v>0.17281920238618409</v>
      </c>
      <c r="T312" s="10">
        <f t="shared" si="51"/>
        <v>83.092403888626194</v>
      </c>
      <c r="U312" s="47">
        <f t="shared" si="52"/>
        <v>0</v>
      </c>
      <c r="V312" s="10">
        <f t="shared" si="53"/>
        <v>39.98858511328006</v>
      </c>
      <c r="W312" s="10">
        <f t="shared" si="54"/>
        <v>4</v>
      </c>
      <c r="X312" s="16">
        <v>22808</v>
      </c>
      <c r="Y312" s="13">
        <v>1</v>
      </c>
    </row>
    <row r="313" spans="1:25" x14ac:dyDescent="0.25">
      <c r="A313" s="32" t="s">
        <v>321</v>
      </c>
      <c r="B313" s="23">
        <v>82561258</v>
      </c>
      <c r="C313" s="38">
        <v>82142834.359999999</v>
      </c>
      <c r="D313" s="37">
        <f t="shared" si="44"/>
        <v>164704092.36000001</v>
      </c>
      <c r="E313" s="37">
        <f t="shared" si="45"/>
        <v>0.19000868630476675</v>
      </c>
      <c r="F313" s="6">
        <v>6155454</v>
      </c>
      <c r="G313" s="6"/>
      <c r="H313" s="6">
        <v>11594664</v>
      </c>
      <c r="I313" s="6">
        <v>17391997</v>
      </c>
      <c r="J313" s="9"/>
      <c r="K313" s="6"/>
      <c r="L313" s="6">
        <v>33460019.149999999</v>
      </c>
      <c r="M313" s="25"/>
      <c r="N313" s="25"/>
      <c r="O313" s="54">
        <f t="shared" si="46"/>
        <v>68602134.150000006</v>
      </c>
      <c r="P313" s="55">
        <f t="shared" si="47"/>
        <v>0</v>
      </c>
      <c r="Q313" s="10">
        <f t="shared" si="48"/>
        <v>68602134.150000006</v>
      </c>
      <c r="R313" s="10">
        <f t="shared" si="49"/>
        <v>233306226.51000002</v>
      </c>
      <c r="S313" s="9">
        <f t="shared" si="50"/>
        <v>0.17398860590152668</v>
      </c>
      <c r="T313" s="10">
        <f t="shared" si="51"/>
        <v>83.092404127369292</v>
      </c>
      <c r="U313" s="47">
        <f t="shared" si="52"/>
        <v>0</v>
      </c>
      <c r="V313" s="10">
        <f t="shared" si="53"/>
        <v>41.651748397394826</v>
      </c>
      <c r="W313" s="10">
        <f t="shared" si="54"/>
        <v>4</v>
      </c>
      <c r="X313" s="16">
        <v>24961</v>
      </c>
      <c r="Y313" s="13">
        <v>1</v>
      </c>
    </row>
    <row r="314" spans="1:25" x14ac:dyDescent="0.25">
      <c r="A314" s="32" t="s">
        <v>322</v>
      </c>
      <c r="B314" s="23">
        <v>80094773</v>
      </c>
      <c r="C314" s="38">
        <v>88069010.150000006</v>
      </c>
      <c r="D314" s="37">
        <f t="shared" si="44"/>
        <v>168163783.15000001</v>
      </c>
      <c r="E314" s="37">
        <f t="shared" si="45"/>
        <v>0.19399991258584637</v>
      </c>
      <c r="F314" s="6">
        <v>5971562</v>
      </c>
      <c r="G314" s="6"/>
      <c r="H314" s="6">
        <v>11248278</v>
      </c>
      <c r="I314" s="6">
        <v>16872418</v>
      </c>
      <c r="J314" s="9"/>
      <c r="K314" s="6"/>
      <c r="L314" s="6">
        <v>32460414.449999999</v>
      </c>
      <c r="M314" s="25"/>
      <c r="N314" s="25"/>
      <c r="O314" s="54">
        <f t="shared" si="46"/>
        <v>66552672.450000003</v>
      </c>
      <c r="P314" s="55">
        <f t="shared" si="47"/>
        <v>0</v>
      </c>
      <c r="Q314" s="10">
        <f t="shared" si="48"/>
        <v>66552672.450000003</v>
      </c>
      <c r="R314" s="10">
        <f t="shared" si="49"/>
        <v>234716455.60000002</v>
      </c>
      <c r="S314" s="9">
        <f t="shared" si="50"/>
        <v>0.17504028719199735</v>
      </c>
      <c r="T314" s="10">
        <f t="shared" si="51"/>
        <v>83.092404107319211</v>
      </c>
      <c r="U314" s="47">
        <f t="shared" si="52"/>
        <v>0</v>
      </c>
      <c r="V314" s="10">
        <f t="shared" si="53"/>
        <v>39.576103250862197</v>
      </c>
      <c r="W314" s="10">
        <f t="shared" si="54"/>
        <v>4</v>
      </c>
      <c r="X314" s="16">
        <v>23765</v>
      </c>
      <c r="Y314" s="13">
        <v>1</v>
      </c>
    </row>
    <row r="315" spans="1:25" x14ac:dyDescent="0.25">
      <c r="A315" s="32" t="s">
        <v>323</v>
      </c>
      <c r="B315" s="23">
        <v>110338338</v>
      </c>
      <c r="C315" s="38">
        <v>83784423.519999996</v>
      </c>
      <c r="D315" s="37">
        <f t="shared" si="44"/>
        <v>194122761.51999998</v>
      </c>
      <c r="E315" s="37">
        <f t="shared" si="45"/>
        <v>0.22394714284116116</v>
      </c>
      <c r="F315" s="6">
        <v>8226407</v>
      </c>
      <c r="G315" s="6"/>
      <c r="H315" s="6">
        <v>15495597</v>
      </c>
      <c r="I315" s="6">
        <v>23243396</v>
      </c>
      <c r="J315" s="9"/>
      <c r="K315" s="6"/>
      <c r="L315" s="6">
        <v>44717376.969999999</v>
      </c>
      <c r="M315" s="25"/>
      <c r="N315" s="25"/>
      <c r="O315" s="54">
        <f t="shared" si="46"/>
        <v>91682776.969999999</v>
      </c>
      <c r="P315" s="55">
        <f t="shared" si="47"/>
        <v>0</v>
      </c>
      <c r="Q315" s="10">
        <f t="shared" si="48"/>
        <v>91682776.969999999</v>
      </c>
      <c r="R315" s="10">
        <f t="shared" si="49"/>
        <v>285805538.49000001</v>
      </c>
      <c r="S315" s="9">
        <f t="shared" si="50"/>
        <v>0.2131400775052989</v>
      </c>
      <c r="T315" s="10">
        <f t="shared" si="51"/>
        <v>83.092403449107593</v>
      </c>
      <c r="U315" s="47">
        <f t="shared" si="52"/>
        <v>0</v>
      </c>
      <c r="V315" s="10">
        <f t="shared" si="53"/>
        <v>47.229277109039138</v>
      </c>
      <c r="W315" s="10">
        <f t="shared" si="54"/>
        <v>4</v>
      </c>
      <c r="X315" s="16">
        <v>49492</v>
      </c>
      <c r="Y315" s="13">
        <v>1</v>
      </c>
    </row>
    <row r="316" spans="1:25" x14ac:dyDescent="0.25">
      <c r="A316" s="32" t="s">
        <v>324</v>
      </c>
      <c r="B316" s="23">
        <v>134672218</v>
      </c>
      <c r="C316" s="38">
        <v>82127977.689999998</v>
      </c>
      <c r="D316" s="37">
        <f t="shared" si="44"/>
        <v>216800195.69</v>
      </c>
      <c r="E316" s="37">
        <f t="shared" si="45"/>
        <v>0.2501086632603769</v>
      </c>
      <c r="F316" s="6">
        <v>10040649</v>
      </c>
      <c r="G316" s="6"/>
      <c r="H316" s="6">
        <v>18912977</v>
      </c>
      <c r="I316" s="6">
        <v>28369466</v>
      </c>
      <c r="J316" s="9"/>
      <c r="K316" s="6"/>
      <c r="L316" s="6">
        <v>54579292.079999998</v>
      </c>
      <c r="M316" s="25"/>
      <c r="N316" s="25"/>
      <c r="O316" s="54">
        <f t="shared" si="46"/>
        <v>111902384.08</v>
      </c>
      <c r="P316" s="55">
        <f t="shared" si="47"/>
        <v>0</v>
      </c>
      <c r="Q316" s="10">
        <f t="shared" si="48"/>
        <v>111902384.08</v>
      </c>
      <c r="R316" s="10">
        <f t="shared" si="49"/>
        <v>328702579.76999998</v>
      </c>
      <c r="S316" s="9">
        <f t="shared" si="50"/>
        <v>0.24513063567108165</v>
      </c>
      <c r="T316" s="10">
        <f t="shared" si="51"/>
        <v>83.092404463109077</v>
      </c>
      <c r="U316" s="47">
        <f t="shared" si="52"/>
        <v>0</v>
      </c>
      <c r="V316" s="10">
        <f t="shared" si="53"/>
        <v>51.615444222203507</v>
      </c>
      <c r="W316" s="10">
        <f t="shared" si="54"/>
        <v>4</v>
      </c>
      <c r="X316" s="16">
        <v>71045</v>
      </c>
      <c r="Y316" s="13">
        <v>1</v>
      </c>
    </row>
    <row r="317" spans="1:25" x14ac:dyDescent="0.25">
      <c r="A317" s="32" t="s">
        <v>325</v>
      </c>
      <c r="B317" s="23">
        <v>75779687</v>
      </c>
      <c r="C317" s="38">
        <v>84946729.180000007</v>
      </c>
      <c r="D317" s="37">
        <f t="shared" si="44"/>
        <v>160726416.18000001</v>
      </c>
      <c r="E317" s="37">
        <f t="shared" si="45"/>
        <v>0.18541989306546097</v>
      </c>
      <c r="F317" s="6">
        <v>5649845</v>
      </c>
      <c r="G317" s="6"/>
      <c r="H317" s="6">
        <v>10642280</v>
      </c>
      <c r="I317" s="6">
        <v>15963420</v>
      </c>
      <c r="J317" s="9"/>
      <c r="K317" s="6"/>
      <c r="L317" s="6">
        <v>30711617.539999999</v>
      </c>
      <c r="M317" s="25"/>
      <c r="N317" s="25"/>
      <c r="O317" s="54">
        <f t="shared" si="46"/>
        <v>62967162.539999999</v>
      </c>
      <c r="P317" s="55">
        <f t="shared" si="47"/>
        <v>0</v>
      </c>
      <c r="Q317" s="10">
        <f t="shared" si="48"/>
        <v>62967162.539999999</v>
      </c>
      <c r="R317" s="10">
        <f t="shared" si="49"/>
        <v>223693578.72</v>
      </c>
      <c r="S317" s="9">
        <f t="shared" si="50"/>
        <v>0.16681995372698727</v>
      </c>
      <c r="T317" s="10">
        <f t="shared" si="51"/>
        <v>83.092402506228353</v>
      </c>
      <c r="U317" s="47">
        <f t="shared" si="52"/>
        <v>0</v>
      </c>
      <c r="V317" s="10">
        <f t="shared" si="53"/>
        <v>39.176610812675683</v>
      </c>
      <c r="W317" s="10">
        <f t="shared" si="54"/>
        <v>4</v>
      </c>
      <c r="X317" s="16">
        <v>20127</v>
      </c>
      <c r="Y317" s="13">
        <v>1</v>
      </c>
    </row>
    <row r="318" spans="1:25" x14ac:dyDescent="0.25">
      <c r="A318" s="32" t="s">
        <v>326</v>
      </c>
      <c r="B318" s="23">
        <v>74209924</v>
      </c>
      <c r="C318" s="38">
        <v>81125030.459999993</v>
      </c>
      <c r="D318" s="37">
        <f t="shared" si="44"/>
        <v>155334954.45999998</v>
      </c>
      <c r="E318" s="37">
        <f t="shared" si="45"/>
        <v>0.17920010493511798</v>
      </c>
      <c r="F318" s="6">
        <v>5532810</v>
      </c>
      <c r="G318" s="6"/>
      <c r="H318" s="6">
        <v>10421827</v>
      </c>
      <c r="I318" s="6">
        <v>15632741</v>
      </c>
      <c r="J318" s="9"/>
      <c r="K318" s="6"/>
      <c r="L318" s="6">
        <v>30075431.73</v>
      </c>
      <c r="M318" s="25"/>
      <c r="N318" s="25"/>
      <c r="O318" s="54">
        <f t="shared" si="46"/>
        <v>61662809.730000004</v>
      </c>
      <c r="P318" s="55">
        <f t="shared" si="47"/>
        <v>0</v>
      </c>
      <c r="Q318" s="10">
        <f t="shared" si="48"/>
        <v>61662809.730000004</v>
      </c>
      <c r="R318" s="10">
        <f t="shared" si="49"/>
        <v>216997764.19</v>
      </c>
      <c r="S318" s="9">
        <f t="shared" si="50"/>
        <v>0.16182653605067013</v>
      </c>
      <c r="T318" s="10">
        <f t="shared" si="51"/>
        <v>83.092403827283263</v>
      </c>
      <c r="U318" s="47">
        <f t="shared" si="52"/>
        <v>0</v>
      </c>
      <c r="V318" s="10">
        <f t="shared" si="53"/>
        <v>39.696673517150117</v>
      </c>
      <c r="W318" s="10">
        <f t="shared" si="54"/>
        <v>4</v>
      </c>
      <c r="X318" s="16">
        <v>14677</v>
      </c>
      <c r="Y318" s="13">
        <v>1</v>
      </c>
    </row>
    <row r="319" spans="1:25" x14ac:dyDescent="0.25">
      <c r="A319" s="32" t="s">
        <v>327</v>
      </c>
      <c r="B319" s="23">
        <v>99519595</v>
      </c>
      <c r="C319" s="38">
        <v>86285867.579999998</v>
      </c>
      <c r="D319" s="37">
        <f t="shared" si="44"/>
        <v>185805462.57999998</v>
      </c>
      <c r="E319" s="37">
        <f t="shared" si="45"/>
        <v>0.21435200150284411</v>
      </c>
      <c r="F319" s="6">
        <v>7419803</v>
      </c>
      <c r="G319" s="6"/>
      <c r="H319" s="6">
        <v>13976244</v>
      </c>
      <c r="I319" s="6">
        <v>20964366</v>
      </c>
      <c r="J319" s="9"/>
      <c r="K319" s="6"/>
      <c r="L319" s="6">
        <v>40332810.289999999</v>
      </c>
      <c r="M319" s="25"/>
      <c r="N319" s="25"/>
      <c r="O319" s="54">
        <f t="shared" si="46"/>
        <v>82693223.289999992</v>
      </c>
      <c r="P319" s="55">
        <f t="shared" si="47"/>
        <v>0</v>
      </c>
      <c r="Q319" s="10">
        <f t="shared" si="48"/>
        <v>82693223.289999992</v>
      </c>
      <c r="R319" s="10">
        <f t="shared" si="49"/>
        <v>268498685.87</v>
      </c>
      <c r="S319" s="9">
        <f t="shared" si="50"/>
        <v>0.20023345600213077</v>
      </c>
      <c r="T319" s="10">
        <f t="shared" si="51"/>
        <v>83.092403350315067</v>
      </c>
      <c r="U319" s="47">
        <f t="shared" si="52"/>
        <v>0</v>
      </c>
      <c r="V319" s="10">
        <f t="shared" si="53"/>
        <v>44.505270265881329</v>
      </c>
      <c r="W319" s="10">
        <f t="shared" si="54"/>
        <v>4</v>
      </c>
      <c r="X319" s="16">
        <v>30915</v>
      </c>
      <c r="Y319" s="13">
        <v>1</v>
      </c>
    </row>
    <row r="320" spans="1:25" x14ac:dyDescent="0.25">
      <c r="A320" s="32" t="s">
        <v>328</v>
      </c>
      <c r="B320" s="23">
        <v>140030591</v>
      </c>
      <c r="C320" s="38">
        <v>88771644.799999997</v>
      </c>
      <c r="D320" s="37">
        <f t="shared" si="44"/>
        <v>228802235.80000001</v>
      </c>
      <c r="E320" s="37">
        <f t="shared" si="45"/>
        <v>0.26395465725847173</v>
      </c>
      <c r="F320" s="6">
        <v>10440149</v>
      </c>
      <c r="G320" s="6"/>
      <c r="H320" s="6">
        <v>19665492</v>
      </c>
      <c r="I320" s="6">
        <v>29498237</v>
      </c>
      <c r="J320" s="9"/>
      <c r="K320" s="6"/>
      <c r="L320" s="6">
        <v>56750906.950000003</v>
      </c>
      <c r="M320" s="25"/>
      <c r="N320" s="25"/>
      <c r="O320" s="54">
        <f t="shared" si="46"/>
        <v>116354784.95</v>
      </c>
      <c r="P320" s="55">
        <f t="shared" si="47"/>
        <v>0</v>
      </c>
      <c r="Q320" s="10">
        <f t="shared" si="48"/>
        <v>116354784.95</v>
      </c>
      <c r="R320" s="10">
        <f t="shared" si="49"/>
        <v>345157020.75</v>
      </c>
      <c r="S320" s="9">
        <f t="shared" si="50"/>
        <v>0.2574015694126483</v>
      </c>
      <c r="T320" s="10">
        <f t="shared" si="51"/>
        <v>83.092404394694015</v>
      </c>
      <c r="U320" s="47">
        <f t="shared" si="52"/>
        <v>0</v>
      </c>
      <c r="V320" s="10">
        <f t="shared" si="53"/>
        <v>50.853867115052033</v>
      </c>
      <c r="W320" s="10">
        <f t="shared" si="54"/>
        <v>4</v>
      </c>
      <c r="X320" s="16">
        <v>13458</v>
      </c>
      <c r="Y320" s="13">
        <v>1</v>
      </c>
    </row>
    <row r="321" spans="1:25" x14ac:dyDescent="0.25">
      <c r="A321" s="32" t="s">
        <v>329</v>
      </c>
      <c r="B321" s="23">
        <v>215443621</v>
      </c>
      <c r="C321" s="38">
        <v>95322198.939999998</v>
      </c>
      <c r="D321" s="37">
        <f t="shared" si="44"/>
        <v>310765819.94</v>
      </c>
      <c r="E321" s="37">
        <f t="shared" si="45"/>
        <v>0.35851085634326058</v>
      </c>
      <c r="F321" s="6">
        <v>16062658</v>
      </c>
      <c r="G321" s="6"/>
      <c r="H321" s="6">
        <v>30256279</v>
      </c>
      <c r="I321" s="6">
        <v>45384419</v>
      </c>
      <c r="J321" s="9"/>
      <c r="K321" s="6"/>
      <c r="L321" s="6">
        <v>87313927.609999999</v>
      </c>
      <c r="M321" s="25"/>
      <c r="N321" s="25"/>
      <c r="O321" s="54">
        <f t="shared" si="46"/>
        <v>179017283.61000001</v>
      </c>
      <c r="P321" s="55">
        <f t="shared" si="47"/>
        <v>0</v>
      </c>
      <c r="Q321" s="10">
        <f t="shared" si="48"/>
        <v>179017283.61000001</v>
      </c>
      <c r="R321" s="10">
        <f t="shared" si="49"/>
        <v>489783103.55000001</v>
      </c>
      <c r="S321" s="9">
        <f t="shared" si="50"/>
        <v>0.36525677284971653</v>
      </c>
      <c r="T321" s="10">
        <f t="shared" si="51"/>
        <v>83.092403840538879</v>
      </c>
      <c r="U321" s="47">
        <f t="shared" si="52"/>
        <v>0</v>
      </c>
      <c r="V321" s="10">
        <f t="shared" si="53"/>
        <v>57.605203701154508</v>
      </c>
      <c r="W321" s="10">
        <f t="shared" si="54"/>
        <v>4</v>
      </c>
      <c r="X321" s="16">
        <v>99981</v>
      </c>
      <c r="Y321" s="13">
        <v>1</v>
      </c>
    </row>
    <row r="322" spans="1:25" x14ac:dyDescent="0.25">
      <c r="A322" s="32" t="s">
        <v>330</v>
      </c>
      <c r="B322" s="23">
        <v>347204611</v>
      </c>
      <c r="C322" s="38">
        <v>111984010.53</v>
      </c>
      <c r="D322" s="37">
        <f t="shared" si="44"/>
        <v>459188621.52999997</v>
      </c>
      <c r="E322" s="37">
        <f t="shared" si="45"/>
        <v>0.52973684802140042</v>
      </c>
      <c r="F322" s="6">
        <v>25886256</v>
      </c>
      <c r="G322" s="6"/>
      <c r="H322" s="6">
        <v>48760412</v>
      </c>
      <c r="I322" s="6">
        <v>73140618</v>
      </c>
      <c r="J322" s="9"/>
      <c r="K322" s="6"/>
      <c r="L322" s="6">
        <v>140713371.19999999</v>
      </c>
      <c r="M322" s="25"/>
      <c r="N322" s="25"/>
      <c r="O322" s="54">
        <f t="shared" si="46"/>
        <v>288500657.19999999</v>
      </c>
      <c r="P322" s="55">
        <f t="shared" si="47"/>
        <v>0</v>
      </c>
      <c r="Q322" s="10">
        <f t="shared" si="48"/>
        <v>288500657.19999999</v>
      </c>
      <c r="R322" s="10">
        <f t="shared" si="49"/>
        <v>747689278.73000002</v>
      </c>
      <c r="S322" s="9">
        <f t="shared" si="50"/>
        <v>0.55759084187225838</v>
      </c>
      <c r="T322" s="10">
        <f t="shared" si="51"/>
        <v>83.092403746907607</v>
      </c>
      <c r="U322" s="47">
        <f t="shared" si="52"/>
        <v>0</v>
      </c>
      <c r="V322" s="10">
        <f t="shared" si="53"/>
        <v>62.828354988136724</v>
      </c>
      <c r="W322" s="10">
        <f t="shared" si="54"/>
        <v>4</v>
      </c>
      <c r="X322" s="16">
        <v>297254</v>
      </c>
      <c r="Y322" s="13">
        <v>1</v>
      </c>
    </row>
    <row r="323" spans="1:25" x14ac:dyDescent="0.25">
      <c r="A323" s="32" t="s">
        <v>331</v>
      </c>
      <c r="B323" s="23">
        <v>193147223</v>
      </c>
      <c r="C323" s="38">
        <v>85735296.980000004</v>
      </c>
      <c r="D323" s="37">
        <f t="shared" si="44"/>
        <v>278882519.98000002</v>
      </c>
      <c r="E323" s="37">
        <f t="shared" si="45"/>
        <v>0.32172911125329046</v>
      </c>
      <c r="F323" s="6">
        <v>14400323</v>
      </c>
      <c r="G323" s="6"/>
      <c r="H323" s="6">
        <v>27125038</v>
      </c>
      <c r="I323" s="6">
        <v>40687557</v>
      </c>
      <c r="J323" s="9"/>
      <c r="K323" s="6"/>
      <c r="L323" s="6">
        <v>78277753.260000005</v>
      </c>
      <c r="M323" s="25"/>
      <c r="N323" s="25"/>
      <c r="O323" s="54">
        <f t="shared" si="46"/>
        <v>160490671.25999999</v>
      </c>
      <c r="P323" s="55">
        <f t="shared" si="47"/>
        <v>0</v>
      </c>
      <c r="Q323" s="10">
        <f t="shared" si="48"/>
        <v>160490671.25999999</v>
      </c>
      <c r="R323" s="10">
        <f t="shared" si="49"/>
        <v>439373191.24000001</v>
      </c>
      <c r="S323" s="9">
        <f t="shared" si="50"/>
        <v>0.32766347541554292</v>
      </c>
      <c r="T323" s="10">
        <f t="shared" si="51"/>
        <v>83.09240421230389</v>
      </c>
      <c r="U323" s="47">
        <f t="shared" si="52"/>
        <v>0</v>
      </c>
      <c r="V323" s="10">
        <f t="shared" si="53"/>
        <v>57.547770032883214</v>
      </c>
      <c r="W323" s="10">
        <f t="shared" si="54"/>
        <v>4</v>
      </c>
      <c r="X323" s="16">
        <v>44527</v>
      </c>
      <c r="Y323" s="13">
        <v>0</v>
      </c>
    </row>
    <row r="324" spans="1:25" x14ac:dyDescent="0.25">
      <c r="A324" s="32" t="s">
        <v>332</v>
      </c>
      <c r="B324" s="23">
        <v>250149620</v>
      </c>
      <c r="C324" s="38">
        <v>96946397.989999995</v>
      </c>
      <c r="D324" s="37">
        <f t="shared" si="44"/>
        <v>347096017.99000001</v>
      </c>
      <c r="E324" s="37">
        <f t="shared" si="45"/>
        <v>0.40042270629040239</v>
      </c>
      <c r="F324" s="6">
        <v>18650205</v>
      </c>
      <c r="G324" s="6"/>
      <c r="H324" s="6">
        <v>35130290</v>
      </c>
      <c r="I324" s="6">
        <v>52695435</v>
      </c>
      <c r="J324" s="9"/>
      <c r="K324" s="6"/>
      <c r="L324" s="6">
        <v>101379403.7</v>
      </c>
      <c r="M324" s="25"/>
      <c r="N324" s="25"/>
      <c r="O324" s="54">
        <f t="shared" si="46"/>
        <v>207855333.69999999</v>
      </c>
      <c r="P324" s="55">
        <f t="shared" si="47"/>
        <v>0</v>
      </c>
      <c r="Q324" s="10">
        <f t="shared" si="48"/>
        <v>207855333.69999999</v>
      </c>
      <c r="R324" s="10">
        <f t="shared" si="49"/>
        <v>554951351.69000006</v>
      </c>
      <c r="S324" s="9">
        <f t="shared" si="50"/>
        <v>0.41385613006591737</v>
      </c>
      <c r="T324" s="10">
        <f t="shared" si="51"/>
        <v>83.092404337851875</v>
      </c>
      <c r="U324" s="47">
        <f t="shared" si="52"/>
        <v>0</v>
      </c>
      <c r="V324" s="10">
        <f t="shared" si="53"/>
        <v>59.884102071717912</v>
      </c>
      <c r="W324" s="10">
        <f t="shared" si="54"/>
        <v>4</v>
      </c>
      <c r="X324" s="16">
        <v>138077</v>
      </c>
      <c r="Y324" s="13">
        <v>1</v>
      </c>
    </row>
    <row r="325" spans="1:25" x14ac:dyDescent="0.25">
      <c r="A325" s="32" t="s">
        <v>333</v>
      </c>
      <c r="B325" s="23">
        <v>244796416</v>
      </c>
      <c r="C325" s="38">
        <v>106314757.86</v>
      </c>
      <c r="D325" s="37">
        <f t="shared" si="44"/>
        <v>351111173.86000001</v>
      </c>
      <c r="E325" s="37">
        <f t="shared" si="45"/>
        <v>0.40505473747576015</v>
      </c>
      <c r="F325" s="6">
        <v>18251090</v>
      </c>
      <c r="G325" s="6"/>
      <c r="H325" s="6">
        <v>34378501</v>
      </c>
      <c r="I325" s="6">
        <v>51567752</v>
      </c>
      <c r="J325" s="9"/>
      <c r="K325" s="6"/>
      <c r="L325" s="6">
        <v>99209883.640000001</v>
      </c>
      <c r="M325" s="25"/>
      <c r="N325" s="25"/>
      <c r="O325" s="54">
        <f t="shared" si="46"/>
        <v>203407226.63999999</v>
      </c>
      <c r="P325" s="55">
        <f t="shared" si="47"/>
        <v>0</v>
      </c>
      <c r="Q325" s="10">
        <f t="shared" si="48"/>
        <v>203407226.63999999</v>
      </c>
      <c r="R325" s="10">
        <f t="shared" si="49"/>
        <v>554518400.5</v>
      </c>
      <c r="S325" s="9">
        <f t="shared" si="50"/>
        <v>0.41353325581134498</v>
      </c>
      <c r="T325" s="10">
        <f t="shared" si="51"/>
        <v>83.092403869180814</v>
      </c>
      <c r="U325" s="47">
        <f t="shared" si="52"/>
        <v>0</v>
      </c>
      <c r="V325" s="10">
        <f t="shared" si="53"/>
        <v>57.932427613683799</v>
      </c>
      <c r="W325" s="10">
        <f t="shared" si="54"/>
        <v>4</v>
      </c>
      <c r="X325" s="16">
        <v>129369</v>
      </c>
      <c r="Y325" s="13">
        <v>1</v>
      </c>
    </row>
    <row r="326" spans="1:25" x14ac:dyDescent="0.25">
      <c r="A326" s="32" t="s">
        <v>334</v>
      </c>
      <c r="B326" s="23">
        <v>207452771</v>
      </c>
      <c r="C326" s="38">
        <v>93276567.390000001</v>
      </c>
      <c r="D326" s="37">
        <f t="shared" ref="D326:D342" si="55">B326+C326</f>
        <v>300729338.38999999</v>
      </c>
      <c r="E326" s="37">
        <f t="shared" ref="E326:E342" si="56">(D326/$D$5)*100</f>
        <v>0.3469324028445504</v>
      </c>
      <c r="F326" s="6">
        <v>15466890</v>
      </c>
      <c r="G326" s="6"/>
      <c r="H326" s="6">
        <v>29134068</v>
      </c>
      <c r="I326" s="6">
        <v>43701101</v>
      </c>
      <c r="J326" s="9"/>
      <c r="K326" s="6"/>
      <c r="L326" s="6">
        <v>84075435.459999993</v>
      </c>
      <c r="M326" s="25"/>
      <c r="N326" s="25"/>
      <c r="O326" s="54">
        <f t="shared" ref="O326:O342" si="57">F326+H326+I326+L326</f>
        <v>172377494.45999998</v>
      </c>
      <c r="P326" s="55">
        <f t="shared" ref="P326:P342" si="58">G326+J326+K326+M326+N326</f>
        <v>0</v>
      </c>
      <c r="Q326" s="10">
        <f t="shared" ref="Q326:Q342" si="59">O326+P326</f>
        <v>172377494.45999998</v>
      </c>
      <c r="R326" s="10">
        <f t="shared" ref="R326:R342" si="60">D326+Q326</f>
        <v>473106832.84999996</v>
      </c>
      <c r="S326" s="9">
        <f t="shared" ref="S326:S342" si="61">(R326/$R$5)*100</f>
        <v>0.35282040913095769</v>
      </c>
      <c r="T326" s="10">
        <f t="shared" ref="T326:T342" si="62">(O326/B326)*100</f>
        <v>83.092403938051035</v>
      </c>
      <c r="U326" s="47">
        <f t="shared" ref="U326:U342" si="63">(P326/B326)*100</f>
        <v>0</v>
      </c>
      <c r="V326" s="10">
        <f t="shared" ref="V326:V342" si="64">(Q326/D326)*100</f>
        <v>57.319813019524126</v>
      </c>
      <c r="W326" s="10">
        <f t="shared" ref="W326:W342" si="65">COUNT(F326:N326)</f>
        <v>4</v>
      </c>
      <c r="X326" s="16">
        <v>90151</v>
      </c>
      <c r="Y326" s="13">
        <v>0</v>
      </c>
    </row>
    <row r="327" spans="1:25" x14ac:dyDescent="0.25">
      <c r="A327" s="32" t="s">
        <v>335</v>
      </c>
      <c r="B327" s="23">
        <v>294956162</v>
      </c>
      <c r="C327" s="38">
        <v>104208790.12</v>
      </c>
      <c r="D327" s="37">
        <f t="shared" si="55"/>
        <v>399164952.12</v>
      </c>
      <c r="E327" s="37">
        <f t="shared" si="56"/>
        <v>0.46049133985966439</v>
      </c>
      <c r="F327" s="6">
        <v>21990810</v>
      </c>
      <c r="G327" s="6"/>
      <c r="H327" s="6">
        <v>41422791</v>
      </c>
      <c r="I327" s="6">
        <v>62134186</v>
      </c>
      <c r="J327" s="9"/>
      <c r="K327" s="6"/>
      <c r="L327" s="6">
        <v>119538377.94</v>
      </c>
      <c r="M327" s="25"/>
      <c r="N327" s="25"/>
      <c r="O327" s="54">
        <f t="shared" si="57"/>
        <v>245086164.94</v>
      </c>
      <c r="P327" s="55">
        <f t="shared" si="58"/>
        <v>0</v>
      </c>
      <c r="Q327" s="10">
        <f t="shared" si="59"/>
        <v>245086164.94</v>
      </c>
      <c r="R327" s="10">
        <f t="shared" si="60"/>
        <v>644251117.05999994</v>
      </c>
      <c r="S327" s="9">
        <f t="shared" si="61"/>
        <v>0.4804516166779893</v>
      </c>
      <c r="T327" s="10">
        <f t="shared" si="62"/>
        <v>83.092403724727077</v>
      </c>
      <c r="U327" s="47">
        <f t="shared" si="63"/>
        <v>0</v>
      </c>
      <c r="V327" s="10">
        <f t="shared" si="64"/>
        <v>61.399720501092567</v>
      </c>
      <c r="W327" s="10">
        <f t="shared" si="65"/>
        <v>4</v>
      </c>
      <c r="X327" s="16">
        <v>218903</v>
      </c>
      <c r="Y327" s="13">
        <v>0</v>
      </c>
    </row>
    <row r="328" spans="1:25" x14ac:dyDescent="0.25">
      <c r="A328" s="32" t="s">
        <v>336</v>
      </c>
      <c r="B328" s="23">
        <v>312642029</v>
      </c>
      <c r="C328" s="38">
        <v>122106766.53</v>
      </c>
      <c r="D328" s="37">
        <f t="shared" si="55"/>
        <v>434748795.52999997</v>
      </c>
      <c r="E328" s="37">
        <f t="shared" si="56"/>
        <v>0.50154216769963289</v>
      </c>
      <c r="F328" s="6">
        <v>23309401</v>
      </c>
      <c r="G328" s="6"/>
      <c r="H328" s="6">
        <v>43906543</v>
      </c>
      <c r="I328" s="6">
        <v>65859814</v>
      </c>
      <c r="J328" s="9"/>
      <c r="K328" s="6"/>
      <c r="L328" s="6">
        <v>126706018.63</v>
      </c>
      <c r="M328" s="25"/>
      <c r="N328" s="25"/>
      <c r="O328" s="54">
        <f t="shared" si="57"/>
        <v>259781776.63</v>
      </c>
      <c r="P328" s="55">
        <f t="shared" si="58"/>
        <v>0</v>
      </c>
      <c r="Q328" s="10">
        <f t="shared" si="59"/>
        <v>259781776.63</v>
      </c>
      <c r="R328" s="10">
        <f t="shared" si="60"/>
        <v>694530572.15999997</v>
      </c>
      <c r="S328" s="9">
        <f t="shared" si="61"/>
        <v>0.51794762537522154</v>
      </c>
      <c r="T328" s="10">
        <f t="shared" si="62"/>
        <v>83.092403622418914</v>
      </c>
      <c r="U328" s="47">
        <f t="shared" si="63"/>
        <v>0</v>
      </c>
      <c r="V328" s="10">
        <f t="shared" si="64"/>
        <v>59.754455745714353</v>
      </c>
      <c r="W328" s="10">
        <f t="shared" si="65"/>
        <v>4</v>
      </c>
      <c r="X328" s="16">
        <v>222037</v>
      </c>
      <c r="Y328" s="13">
        <v>1</v>
      </c>
    </row>
    <row r="329" spans="1:25" x14ac:dyDescent="0.25">
      <c r="A329" s="32" t="s">
        <v>337</v>
      </c>
      <c r="B329" s="23">
        <v>1354792799</v>
      </c>
      <c r="C329" s="38">
        <v>241950291.63</v>
      </c>
      <c r="D329" s="37">
        <f t="shared" si="55"/>
        <v>1596743090.6300001</v>
      </c>
      <c r="E329" s="37">
        <f t="shared" si="56"/>
        <v>1.8420614367837158</v>
      </c>
      <c r="F329" s="6">
        <v>101008202</v>
      </c>
      <c r="G329" s="6"/>
      <c r="H329" s="6">
        <v>190263185</v>
      </c>
      <c r="I329" s="6">
        <v>285394778</v>
      </c>
      <c r="J329" s="9"/>
      <c r="K329" s="6"/>
      <c r="L329" s="6">
        <v>549063740.04999995</v>
      </c>
      <c r="M329" s="25"/>
      <c r="N329" s="25"/>
      <c r="O329" s="54">
        <f t="shared" si="57"/>
        <v>1125729905.05</v>
      </c>
      <c r="P329" s="55">
        <f t="shared" si="58"/>
        <v>0</v>
      </c>
      <c r="Q329" s="10">
        <f t="shared" si="59"/>
        <v>1125729905.05</v>
      </c>
      <c r="R329" s="10">
        <f t="shared" si="60"/>
        <v>2722472995.6800003</v>
      </c>
      <c r="S329" s="9">
        <f t="shared" si="61"/>
        <v>2.0302899249995519</v>
      </c>
      <c r="T329" s="10">
        <f t="shared" si="62"/>
        <v>83.092403936670166</v>
      </c>
      <c r="U329" s="47">
        <f t="shared" si="63"/>
        <v>0</v>
      </c>
      <c r="V329" s="10">
        <f t="shared" si="64"/>
        <v>70.50162995262059</v>
      </c>
      <c r="W329" s="10">
        <f t="shared" si="65"/>
        <v>4</v>
      </c>
      <c r="X329" s="16">
        <v>1678570</v>
      </c>
      <c r="Y329" s="13">
        <v>0</v>
      </c>
    </row>
    <row r="330" spans="1:25" x14ac:dyDescent="0.25">
      <c r="A330" s="32" t="s">
        <v>338</v>
      </c>
      <c r="B330" s="23">
        <v>221323764</v>
      </c>
      <c r="C330" s="38">
        <v>96363910</v>
      </c>
      <c r="D330" s="37">
        <f t="shared" si="55"/>
        <v>317687674</v>
      </c>
      <c r="E330" s="37">
        <f t="shared" si="56"/>
        <v>0.36649616124909867</v>
      </c>
      <c r="F330" s="6">
        <v>16501059</v>
      </c>
      <c r="G330" s="6"/>
      <c r="H330" s="6">
        <v>31082070</v>
      </c>
      <c r="I330" s="6">
        <v>46623105</v>
      </c>
      <c r="J330" s="9"/>
      <c r="K330" s="6"/>
      <c r="L330" s="6">
        <v>89697002.930000007</v>
      </c>
      <c r="M330" s="25"/>
      <c r="N330" s="25"/>
      <c r="O330" s="54">
        <f t="shared" si="57"/>
        <v>183903236.93000001</v>
      </c>
      <c r="P330" s="55">
        <f t="shared" si="58"/>
        <v>0</v>
      </c>
      <c r="Q330" s="10">
        <f t="shared" si="59"/>
        <v>183903236.93000001</v>
      </c>
      <c r="R330" s="10">
        <f t="shared" si="60"/>
        <v>501590910.93000001</v>
      </c>
      <c r="S330" s="9">
        <f t="shared" si="61"/>
        <v>0.37406246987517461</v>
      </c>
      <c r="T330" s="10">
        <f t="shared" si="62"/>
        <v>83.092404361060844</v>
      </c>
      <c r="U330" s="47">
        <f t="shared" si="63"/>
        <v>0</v>
      </c>
      <c r="V330" s="10">
        <f t="shared" si="64"/>
        <v>57.88806176030613</v>
      </c>
      <c r="W330" s="10">
        <f t="shared" si="65"/>
        <v>4</v>
      </c>
      <c r="X330" s="16">
        <v>107689</v>
      </c>
      <c r="Y330" s="13">
        <v>1</v>
      </c>
    </row>
    <row r="331" spans="1:25" x14ac:dyDescent="0.25">
      <c r="A331" s="32" t="s">
        <v>339</v>
      </c>
      <c r="B331" s="23">
        <v>197058125</v>
      </c>
      <c r="C331" s="38">
        <v>101602842.94</v>
      </c>
      <c r="D331" s="37">
        <f t="shared" si="55"/>
        <v>298660967.94</v>
      </c>
      <c r="E331" s="37">
        <f t="shared" si="56"/>
        <v>0.34454625477521716</v>
      </c>
      <c r="F331" s="6">
        <v>14691905</v>
      </c>
      <c r="G331" s="6"/>
      <c r="H331" s="6">
        <v>27674274</v>
      </c>
      <c r="I331" s="6">
        <v>41511410</v>
      </c>
      <c r="J331" s="9"/>
      <c r="K331" s="6"/>
      <c r="L331" s="6">
        <v>79862744.400000006</v>
      </c>
      <c r="M331" s="25"/>
      <c r="N331" s="25"/>
      <c r="O331" s="54">
        <f t="shared" si="57"/>
        <v>163740333.40000001</v>
      </c>
      <c r="P331" s="55">
        <f t="shared" si="58"/>
        <v>0</v>
      </c>
      <c r="Q331" s="10">
        <f t="shared" si="59"/>
        <v>163740333.40000001</v>
      </c>
      <c r="R331" s="10">
        <f t="shared" si="60"/>
        <v>462401301.34000003</v>
      </c>
      <c r="S331" s="9">
        <f t="shared" si="61"/>
        <v>0.34483673663870246</v>
      </c>
      <c r="T331" s="10">
        <f t="shared" si="62"/>
        <v>83.092404030536684</v>
      </c>
      <c r="U331" s="47">
        <f t="shared" si="63"/>
        <v>0</v>
      </c>
      <c r="V331" s="10">
        <f t="shared" si="64"/>
        <v>54.824818431879883</v>
      </c>
      <c r="W331" s="10">
        <f t="shared" si="65"/>
        <v>4</v>
      </c>
      <c r="X331" s="16">
        <v>73435</v>
      </c>
      <c r="Y331" s="13">
        <v>1</v>
      </c>
    </row>
    <row r="332" spans="1:25" x14ac:dyDescent="0.25">
      <c r="A332" s="32" t="s">
        <v>340</v>
      </c>
      <c r="B332" s="23">
        <v>285001504</v>
      </c>
      <c r="C332" s="38">
        <v>103500734.27</v>
      </c>
      <c r="D332" s="37">
        <f t="shared" si="55"/>
        <v>388502238.26999998</v>
      </c>
      <c r="E332" s="37">
        <f t="shared" si="56"/>
        <v>0.44819044179421852</v>
      </c>
      <c r="F332" s="6">
        <v>21248629</v>
      </c>
      <c r="G332" s="6"/>
      <c r="H332" s="6">
        <v>40024787</v>
      </c>
      <c r="I332" s="6">
        <v>60037181</v>
      </c>
      <c r="J332" s="9"/>
      <c r="K332" s="6"/>
      <c r="L332" s="6">
        <v>115504002.95999999</v>
      </c>
      <c r="M332" s="25"/>
      <c r="N332" s="25"/>
      <c r="O332" s="54">
        <f t="shared" si="57"/>
        <v>236814599.95999998</v>
      </c>
      <c r="P332" s="55">
        <f t="shared" si="58"/>
        <v>0</v>
      </c>
      <c r="Q332" s="10">
        <f t="shared" si="59"/>
        <v>236814599.95999998</v>
      </c>
      <c r="R332" s="10">
        <f t="shared" si="60"/>
        <v>625316838.23000002</v>
      </c>
      <c r="S332" s="9">
        <f t="shared" si="61"/>
        <v>0.46633133867828797</v>
      </c>
      <c r="T332" s="10">
        <f t="shared" si="62"/>
        <v>83.092403596578919</v>
      </c>
      <c r="U332" s="47">
        <f t="shared" si="63"/>
        <v>0</v>
      </c>
      <c r="V332" s="10">
        <f t="shared" si="64"/>
        <v>60.955787800486071</v>
      </c>
      <c r="W332" s="10">
        <f t="shared" si="65"/>
        <v>4</v>
      </c>
      <c r="X332" s="16">
        <v>135411</v>
      </c>
      <c r="Y332" s="13">
        <v>0</v>
      </c>
    </row>
    <row r="333" spans="1:25" x14ac:dyDescent="0.25">
      <c r="A333" s="32" t="s">
        <v>341</v>
      </c>
      <c r="B333" s="23">
        <v>221084657</v>
      </c>
      <c r="C333" s="38">
        <v>95803231.010000005</v>
      </c>
      <c r="D333" s="37">
        <f t="shared" si="55"/>
        <v>316887888.00999999</v>
      </c>
      <c r="E333" s="37">
        <f t="shared" si="56"/>
        <v>0.36557349877540191</v>
      </c>
      <c r="F333" s="6">
        <v>16483232</v>
      </c>
      <c r="G333" s="6"/>
      <c r="H333" s="6">
        <v>31048490</v>
      </c>
      <c r="I333" s="6">
        <v>46572735</v>
      </c>
      <c r="J333" s="9"/>
      <c r="K333" s="6"/>
      <c r="L333" s="6">
        <v>89600098.719999999</v>
      </c>
      <c r="M333" s="25"/>
      <c r="N333" s="25"/>
      <c r="O333" s="54">
        <f t="shared" si="57"/>
        <v>183704555.72</v>
      </c>
      <c r="P333" s="55">
        <f t="shared" si="58"/>
        <v>0</v>
      </c>
      <c r="Q333" s="10">
        <f t="shared" si="59"/>
        <v>183704555.72</v>
      </c>
      <c r="R333" s="10">
        <f t="shared" si="60"/>
        <v>500592443.73000002</v>
      </c>
      <c r="S333" s="9">
        <f t="shared" si="61"/>
        <v>0.37331786087452734</v>
      </c>
      <c r="T333" s="10">
        <f t="shared" si="62"/>
        <v>83.092403703075604</v>
      </c>
      <c r="U333" s="47">
        <f t="shared" si="63"/>
        <v>0</v>
      </c>
      <c r="V333" s="10">
        <f t="shared" si="64"/>
        <v>57.971466462045043</v>
      </c>
      <c r="W333" s="10">
        <f t="shared" si="65"/>
        <v>4</v>
      </c>
      <c r="X333" s="16">
        <v>93682</v>
      </c>
      <c r="Y333" s="13">
        <v>1</v>
      </c>
    </row>
    <row r="334" spans="1:25" x14ac:dyDescent="0.25">
      <c r="A334" s="32" t="s">
        <v>342</v>
      </c>
      <c r="B334" s="23">
        <v>179729482</v>
      </c>
      <c r="C334" s="38">
        <v>90521055.799999997</v>
      </c>
      <c r="D334" s="37">
        <f t="shared" si="55"/>
        <v>270250537.80000001</v>
      </c>
      <c r="E334" s="37">
        <f t="shared" si="56"/>
        <v>0.31177093977906251</v>
      </c>
      <c r="F334" s="6">
        <v>13399947</v>
      </c>
      <c r="G334" s="6"/>
      <c r="H334" s="6">
        <v>25240689</v>
      </c>
      <c r="I334" s="6">
        <v>37861033</v>
      </c>
      <c r="J334" s="9"/>
      <c r="K334" s="6"/>
      <c r="L334" s="6">
        <v>72839877.390000001</v>
      </c>
      <c r="M334" s="25"/>
      <c r="N334" s="25"/>
      <c r="O334" s="54">
        <f t="shared" si="57"/>
        <v>149341546.38999999</v>
      </c>
      <c r="P334" s="55">
        <f t="shared" si="58"/>
        <v>0</v>
      </c>
      <c r="Q334" s="10">
        <f t="shared" si="59"/>
        <v>149341546.38999999</v>
      </c>
      <c r="R334" s="10">
        <f t="shared" si="60"/>
        <v>419592084.19</v>
      </c>
      <c r="S334" s="9">
        <f t="shared" si="61"/>
        <v>0.31291167350137133</v>
      </c>
      <c r="T334" s="10">
        <f t="shared" si="62"/>
        <v>83.092403498942929</v>
      </c>
      <c r="U334" s="47">
        <f t="shared" si="63"/>
        <v>0</v>
      </c>
      <c r="V334" s="10">
        <f t="shared" si="64"/>
        <v>55.260406734332122</v>
      </c>
      <c r="W334" s="10">
        <f t="shared" si="65"/>
        <v>4</v>
      </c>
      <c r="X334" s="16">
        <v>64426</v>
      </c>
      <c r="Y334" s="13">
        <v>1</v>
      </c>
    </row>
    <row r="335" spans="1:25" x14ac:dyDescent="0.25">
      <c r="A335" s="32" t="s">
        <v>343</v>
      </c>
      <c r="B335" s="23">
        <v>182498477</v>
      </c>
      <c r="C335" s="38">
        <v>87319227.510000005</v>
      </c>
      <c r="D335" s="37">
        <f t="shared" si="55"/>
        <v>269817704.50999999</v>
      </c>
      <c r="E335" s="37">
        <f t="shared" si="56"/>
        <v>0.31127160740884963</v>
      </c>
      <c r="F335" s="6">
        <v>13606393</v>
      </c>
      <c r="G335" s="6"/>
      <c r="H335" s="6">
        <v>25629559</v>
      </c>
      <c r="I335" s="6">
        <v>38444338</v>
      </c>
      <c r="J335" s="9"/>
      <c r="K335" s="6"/>
      <c r="L335" s="6">
        <v>73962082.079999998</v>
      </c>
      <c r="M335" s="25"/>
      <c r="N335" s="25"/>
      <c r="O335" s="54">
        <f t="shared" si="57"/>
        <v>151642372.07999998</v>
      </c>
      <c r="P335" s="55">
        <f t="shared" si="58"/>
        <v>0</v>
      </c>
      <c r="Q335" s="10">
        <f t="shared" si="59"/>
        <v>151642372.07999998</v>
      </c>
      <c r="R335" s="10">
        <f t="shared" si="60"/>
        <v>421460076.58999997</v>
      </c>
      <c r="S335" s="9">
        <f t="shared" si="61"/>
        <v>0.31430473273674803</v>
      </c>
      <c r="T335" s="10">
        <f t="shared" si="62"/>
        <v>83.092404151953545</v>
      </c>
      <c r="U335" s="47">
        <f t="shared" si="63"/>
        <v>0</v>
      </c>
      <c r="V335" s="10">
        <f t="shared" si="64"/>
        <v>56.201787186422315</v>
      </c>
      <c r="W335" s="10">
        <f t="shared" si="65"/>
        <v>4</v>
      </c>
      <c r="X335" s="16">
        <v>65786</v>
      </c>
      <c r="Y335" s="13">
        <v>1</v>
      </c>
    </row>
    <row r="336" spans="1:25" x14ac:dyDescent="0.25">
      <c r="A336" s="32" t="s">
        <v>344</v>
      </c>
      <c r="B336" s="23">
        <v>178496072</v>
      </c>
      <c r="C336" s="38">
        <v>89216329.420000002</v>
      </c>
      <c r="D336" s="37">
        <f t="shared" si="55"/>
        <v>267712401.42000002</v>
      </c>
      <c r="E336" s="37">
        <f t="shared" si="56"/>
        <v>0.30884285249042354</v>
      </c>
      <c r="F336" s="6">
        <v>13307989</v>
      </c>
      <c r="G336" s="6"/>
      <c r="H336" s="6">
        <v>25067473</v>
      </c>
      <c r="I336" s="6">
        <v>37601209</v>
      </c>
      <c r="J336" s="9"/>
      <c r="K336" s="6"/>
      <c r="L336" s="6">
        <v>72340007.359999999</v>
      </c>
      <c r="M336" s="25"/>
      <c r="N336" s="25"/>
      <c r="O336" s="54">
        <f t="shared" si="57"/>
        <v>148316678.36000001</v>
      </c>
      <c r="P336" s="55">
        <f t="shared" si="58"/>
        <v>0</v>
      </c>
      <c r="Q336" s="10">
        <f t="shared" si="59"/>
        <v>148316678.36000001</v>
      </c>
      <c r="R336" s="10">
        <f t="shared" si="60"/>
        <v>416029079.78000003</v>
      </c>
      <c r="S336" s="9">
        <f t="shared" si="61"/>
        <v>0.31025455551789433</v>
      </c>
      <c r="T336" s="10">
        <f t="shared" si="62"/>
        <v>83.092404610449918</v>
      </c>
      <c r="U336" s="47">
        <f t="shared" si="63"/>
        <v>0</v>
      </c>
      <c r="V336" s="10">
        <f t="shared" si="64"/>
        <v>55.401497119034737</v>
      </c>
      <c r="W336" s="10">
        <f t="shared" si="65"/>
        <v>4</v>
      </c>
      <c r="X336" s="16">
        <v>56846</v>
      </c>
      <c r="Y336" s="13">
        <v>0</v>
      </c>
    </row>
    <row r="337" spans="1:25" x14ac:dyDescent="0.25">
      <c r="A337" s="32" t="s">
        <v>345</v>
      </c>
      <c r="B337" s="23">
        <v>160515198</v>
      </c>
      <c r="C337" s="38">
        <v>82747067.129999995</v>
      </c>
      <c r="D337" s="37">
        <f t="shared" si="55"/>
        <v>243262265.13</v>
      </c>
      <c r="E337" s="37">
        <f t="shared" si="56"/>
        <v>0.28063627783967932</v>
      </c>
      <c r="F337" s="6">
        <v>11967403</v>
      </c>
      <c r="G337" s="6"/>
      <c r="H337" s="6">
        <v>22542291</v>
      </c>
      <c r="I337" s="6">
        <v>33813436</v>
      </c>
      <c r="J337" s="9"/>
      <c r="K337" s="6"/>
      <c r="L337" s="6">
        <v>65052807.509999998</v>
      </c>
      <c r="M337" s="25"/>
      <c r="N337" s="25"/>
      <c r="O337" s="54">
        <f t="shared" si="57"/>
        <v>133375937.50999999</v>
      </c>
      <c r="P337" s="55">
        <f t="shared" si="58"/>
        <v>0</v>
      </c>
      <c r="Q337" s="10">
        <f t="shared" si="59"/>
        <v>133375937.50999999</v>
      </c>
      <c r="R337" s="10">
        <f t="shared" si="60"/>
        <v>376638202.63999999</v>
      </c>
      <c r="S337" s="9">
        <f t="shared" si="61"/>
        <v>0.28087872658547114</v>
      </c>
      <c r="T337" s="10">
        <f t="shared" si="62"/>
        <v>83.092404440107899</v>
      </c>
      <c r="U337" s="47">
        <f t="shared" si="63"/>
        <v>0</v>
      </c>
      <c r="V337" s="10">
        <f t="shared" si="64"/>
        <v>54.828042252555505</v>
      </c>
      <c r="W337" s="10">
        <f t="shared" si="65"/>
        <v>4</v>
      </c>
      <c r="X337" s="16">
        <v>36223</v>
      </c>
      <c r="Y337" s="13">
        <v>0</v>
      </c>
    </row>
    <row r="338" spans="1:25" x14ac:dyDescent="0.25">
      <c r="A338" s="32" t="s">
        <v>346</v>
      </c>
      <c r="B338" s="23">
        <v>189453206</v>
      </c>
      <c r="C338" s="38">
        <v>86801063.549999997</v>
      </c>
      <c r="D338" s="37">
        <f t="shared" si="55"/>
        <v>276254269.55000001</v>
      </c>
      <c r="E338" s="37">
        <f t="shared" si="56"/>
        <v>0.31869706508899298</v>
      </c>
      <c r="F338" s="6">
        <v>14124911</v>
      </c>
      <c r="G338" s="6"/>
      <c r="H338" s="6">
        <v>26606261</v>
      </c>
      <c r="I338" s="6">
        <v>39909391</v>
      </c>
      <c r="J338" s="9"/>
      <c r="K338" s="6"/>
      <c r="L338" s="6">
        <v>76780660.469999999</v>
      </c>
      <c r="M338" s="25"/>
      <c r="N338" s="25"/>
      <c r="O338" s="54">
        <f t="shared" si="57"/>
        <v>157421223.47</v>
      </c>
      <c r="P338" s="55">
        <f t="shared" si="58"/>
        <v>0</v>
      </c>
      <c r="Q338" s="10">
        <f t="shared" si="59"/>
        <v>157421223.47</v>
      </c>
      <c r="R338" s="10">
        <f t="shared" si="60"/>
        <v>433675493.01999998</v>
      </c>
      <c r="S338" s="9">
        <f t="shared" si="61"/>
        <v>0.32341440506292235</v>
      </c>
      <c r="T338" s="10">
        <f t="shared" si="62"/>
        <v>83.092404078925966</v>
      </c>
      <c r="U338" s="47">
        <f t="shared" si="63"/>
        <v>0</v>
      </c>
      <c r="V338" s="10">
        <f t="shared" si="64"/>
        <v>56.984177557302118</v>
      </c>
      <c r="W338" s="10">
        <f t="shared" si="65"/>
        <v>4</v>
      </c>
      <c r="X338" s="16">
        <v>33042</v>
      </c>
      <c r="Y338" s="13">
        <v>1</v>
      </c>
    </row>
    <row r="339" spans="1:25" x14ac:dyDescent="0.25">
      <c r="A339" s="32" t="s">
        <v>347</v>
      </c>
      <c r="B339" s="23">
        <v>491301132</v>
      </c>
      <c r="C339" s="38">
        <v>142895871.40000001</v>
      </c>
      <c r="D339" s="37">
        <f t="shared" si="55"/>
        <v>634197003.39999998</v>
      </c>
      <c r="E339" s="37">
        <f t="shared" si="56"/>
        <v>0.73163294091725306</v>
      </c>
      <c r="F339" s="6">
        <v>36629545</v>
      </c>
      <c r="G339" s="6"/>
      <c r="H339" s="6">
        <v>68996911</v>
      </c>
      <c r="I339" s="6">
        <v>103495367</v>
      </c>
      <c r="J339" s="9"/>
      <c r="K339" s="6"/>
      <c r="L339" s="6">
        <v>199112098.34</v>
      </c>
      <c r="M339" s="25"/>
      <c r="N339" s="25"/>
      <c r="O339" s="54">
        <f t="shared" si="57"/>
        <v>408233921.34000003</v>
      </c>
      <c r="P339" s="55">
        <f t="shared" si="58"/>
        <v>0</v>
      </c>
      <c r="Q339" s="10">
        <f t="shared" si="59"/>
        <v>408233921.34000003</v>
      </c>
      <c r="R339" s="10">
        <f t="shared" si="60"/>
        <v>1042430924.74</v>
      </c>
      <c r="S339" s="9">
        <f t="shared" si="61"/>
        <v>0.77739504023214701</v>
      </c>
      <c r="T339" s="10">
        <f t="shared" si="62"/>
        <v>83.092403975979451</v>
      </c>
      <c r="U339" s="47">
        <f t="shared" si="63"/>
        <v>0</v>
      </c>
      <c r="V339" s="10">
        <f t="shared" si="64"/>
        <v>64.370206600064805</v>
      </c>
      <c r="W339" s="10">
        <f t="shared" si="65"/>
        <v>4</v>
      </c>
      <c r="X339" s="16">
        <v>495314</v>
      </c>
      <c r="Y339" s="13">
        <v>1</v>
      </c>
    </row>
    <row r="340" spans="1:25" x14ac:dyDescent="0.25">
      <c r="A340" s="32" t="s">
        <v>348</v>
      </c>
      <c r="B340" s="23">
        <v>167780831</v>
      </c>
      <c r="C340" s="38">
        <v>90474584.569999993</v>
      </c>
      <c r="D340" s="37">
        <f t="shared" si="55"/>
        <v>258255415.56999999</v>
      </c>
      <c r="E340" s="37">
        <f t="shared" si="56"/>
        <v>0.29793292650125197</v>
      </c>
      <c r="F340" s="6">
        <v>12509101</v>
      </c>
      <c r="G340" s="6"/>
      <c r="H340" s="6">
        <v>23562655</v>
      </c>
      <c r="I340" s="6">
        <v>35343983</v>
      </c>
      <c r="J340" s="9"/>
      <c r="K340" s="6"/>
      <c r="L340" s="6">
        <v>67997387.400000006</v>
      </c>
      <c r="M340" s="25"/>
      <c r="N340" s="25"/>
      <c r="O340" s="54">
        <f t="shared" si="57"/>
        <v>139413126.40000001</v>
      </c>
      <c r="P340" s="55">
        <f t="shared" si="58"/>
        <v>0</v>
      </c>
      <c r="Q340" s="10">
        <f t="shared" si="59"/>
        <v>139413126.40000001</v>
      </c>
      <c r="R340" s="10">
        <f t="shared" si="60"/>
        <v>397668541.97000003</v>
      </c>
      <c r="S340" s="9">
        <f t="shared" si="61"/>
        <v>0.29656214608266118</v>
      </c>
      <c r="T340" s="10">
        <f t="shared" si="62"/>
        <v>83.092404280677329</v>
      </c>
      <c r="U340" s="47">
        <f t="shared" si="63"/>
        <v>0</v>
      </c>
      <c r="V340" s="10">
        <f t="shared" si="64"/>
        <v>53.98265360371974</v>
      </c>
      <c r="W340" s="10">
        <f t="shared" si="65"/>
        <v>4</v>
      </c>
      <c r="X340" s="16">
        <v>47391</v>
      </c>
      <c r="Y340" s="13">
        <v>1</v>
      </c>
    </row>
    <row r="341" spans="1:25" x14ac:dyDescent="0.25">
      <c r="A341" s="32" t="s">
        <v>349</v>
      </c>
      <c r="B341" s="23">
        <v>1170799456</v>
      </c>
      <c r="C341" s="38">
        <v>114879575.48</v>
      </c>
      <c r="D341" s="37">
        <f t="shared" si="55"/>
        <v>1285679031.48</v>
      </c>
      <c r="E341" s="37">
        <f t="shared" si="56"/>
        <v>1.4832065207411198</v>
      </c>
      <c r="F341" s="6">
        <v>87290358</v>
      </c>
      <c r="G341" s="6"/>
      <c r="H341" s="6">
        <v>164423692</v>
      </c>
      <c r="I341" s="6">
        <v>246635537</v>
      </c>
      <c r="J341" s="9"/>
      <c r="K341" s="6"/>
      <c r="L341" s="6">
        <v>474495825.64999998</v>
      </c>
      <c r="M341" s="25"/>
      <c r="N341" s="25"/>
      <c r="O341" s="54">
        <f t="shared" si="57"/>
        <v>972845412.64999998</v>
      </c>
      <c r="P341" s="55">
        <f t="shared" si="58"/>
        <v>0</v>
      </c>
      <c r="Q341" s="10">
        <f t="shared" si="59"/>
        <v>972845412.64999998</v>
      </c>
      <c r="R341" s="10">
        <f t="shared" si="60"/>
        <v>2258524444.1300001</v>
      </c>
      <c r="S341" s="9">
        <f t="shared" si="61"/>
        <v>1.6842993232838395</v>
      </c>
      <c r="T341" s="10">
        <f t="shared" si="62"/>
        <v>83.092403883897944</v>
      </c>
      <c r="U341" s="47">
        <f t="shared" si="63"/>
        <v>0</v>
      </c>
      <c r="V341" s="10">
        <f t="shared" si="64"/>
        <v>75.667829126070146</v>
      </c>
      <c r="W341" s="10">
        <f t="shared" si="65"/>
        <v>4</v>
      </c>
      <c r="X341" s="16">
        <v>369555</v>
      </c>
      <c r="Y341" s="13">
        <v>1</v>
      </c>
    </row>
    <row r="342" spans="1:25" x14ac:dyDescent="0.25">
      <c r="A342" s="32" t="s">
        <v>350</v>
      </c>
      <c r="B342" s="23">
        <v>473469856</v>
      </c>
      <c r="C342" s="38">
        <v>30414953.27</v>
      </c>
      <c r="D342" s="37">
        <f t="shared" si="55"/>
        <v>503884809.26999998</v>
      </c>
      <c r="E342" s="37">
        <f t="shared" si="56"/>
        <v>0.58130001074322202</v>
      </c>
      <c r="F342" s="6">
        <v>35300113</v>
      </c>
      <c r="G342" s="6">
        <v>5055712.9800000004</v>
      </c>
      <c r="H342" s="6">
        <v>66492738</v>
      </c>
      <c r="I342" s="6">
        <v>99739107</v>
      </c>
      <c r="J342" s="9">
        <v>14284721.939999999</v>
      </c>
      <c r="K342" s="6">
        <v>19214857</v>
      </c>
      <c r="L342" s="6">
        <v>191885526.83000001</v>
      </c>
      <c r="M342" s="6">
        <v>27482012.510000002</v>
      </c>
      <c r="N342" s="6">
        <v>10792123.4</v>
      </c>
      <c r="O342" s="54">
        <f t="shared" si="57"/>
        <v>393417484.83000004</v>
      </c>
      <c r="P342" s="55">
        <f t="shared" si="58"/>
        <v>76829427.830000013</v>
      </c>
      <c r="Q342" s="10">
        <f t="shared" si="59"/>
        <v>470246912.66000009</v>
      </c>
      <c r="R342" s="10">
        <f t="shared" si="60"/>
        <v>974131721.93000007</v>
      </c>
      <c r="S342" s="9">
        <f t="shared" si="61"/>
        <v>0.72646076702882056</v>
      </c>
      <c r="T342" s="10">
        <f t="shared" si="62"/>
        <v>83.092403844607176</v>
      </c>
      <c r="U342" s="47">
        <f t="shared" si="63"/>
        <v>16.226888967985325</v>
      </c>
      <c r="V342" s="10">
        <f t="shared" si="64"/>
        <v>93.324288410533228</v>
      </c>
      <c r="W342" s="10">
        <f t="shared" si="65"/>
        <v>9</v>
      </c>
      <c r="X342" s="9"/>
      <c r="Y342" s="13">
        <v>0</v>
      </c>
    </row>
    <row r="343" spans="1:25" x14ac:dyDescent="0.25">
      <c r="A343" s="36" t="s">
        <v>6</v>
      </c>
      <c r="B343" s="19"/>
      <c r="C343" s="19"/>
      <c r="D343" s="19"/>
      <c r="E343" s="19"/>
      <c r="I343" s="19"/>
      <c r="J343" s="21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21"/>
      <c r="W343" s="21"/>
      <c r="Y343" s="14"/>
    </row>
    <row r="344" spans="1:25" x14ac:dyDescent="0.25">
      <c r="A344" s="28" t="s">
        <v>352</v>
      </c>
    </row>
    <row r="345" spans="1:25" x14ac:dyDescent="0.25">
      <c r="A345" s="28" t="s">
        <v>353</v>
      </c>
    </row>
    <row r="346" spans="1:25" x14ac:dyDescent="0.25">
      <c r="A346" s="28" t="s">
        <v>354</v>
      </c>
      <c r="E346" s="43"/>
    </row>
    <row r="347" spans="1:25" x14ac:dyDescent="0.25">
      <c r="A347" s="28" t="s">
        <v>355</v>
      </c>
    </row>
    <row r="348" spans="1:25" x14ac:dyDescent="0.25">
      <c r="A348" s="28" t="s">
        <v>356</v>
      </c>
    </row>
    <row r="349" spans="1:25" x14ac:dyDescent="0.25">
      <c r="A349" s="28" t="s">
        <v>357</v>
      </c>
    </row>
    <row r="350" spans="1:25" x14ac:dyDescent="0.25">
      <c r="A350" s="28" t="s">
        <v>358</v>
      </c>
    </row>
    <row r="351" spans="1:25" x14ac:dyDescent="0.25">
      <c r="A351" s="28" t="s">
        <v>359</v>
      </c>
    </row>
    <row r="352" spans="1:25" x14ac:dyDescent="0.25">
      <c r="A352" s="28" t="s">
        <v>360</v>
      </c>
    </row>
    <row r="353" spans="1:1" x14ac:dyDescent="0.25">
      <c r="A353" s="28" t="s">
        <v>361</v>
      </c>
    </row>
    <row r="354" spans="1:1" x14ac:dyDescent="0.25">
      <c r="A354" s="28" t="s">
        <v>362</v>
      </c>
    </row>
    <row r="355" spans="1:1" x14ac:dyDescent="0.25">
      <c r="A355" s="28" t="s">
        <v>363</v>
      </c>
    </row>
    <row r="356" spans="1:1" x14ac:dyDescent="0.25">
      <c r="A356" s="28" t="s">
        <v>364</v>
      </c>
    </row>
    <row r="357" spans="1:1" x14ac:dyDescent="0.25">
      <c r="A357" s="28" t="s">
        <v>365</v>
      </c>
    </row>
    <row r="358" spans="1:1" x14ac:dyDescent="0.25">
      <c r="A358" s="28" t="s">
        <v>366</v>
      </c>
    </row>
    <row r="359" spans="1:1" x14ac:dyDescent="0.25">
      <c r="A359" s="28" t="s">
        <v>367</v>
      </c>
    </row>
    <row r="360" spans="1:1" x14ac:dyDescent="0.25">
      <c r="A360" s="28" t="s">
        <v>368</v>
      </c>
    </row>
    <row r="361" spans="1:1" x14ac:dyDescent="0.25">
      <c r="A361" s="28" t="s">
        <v>369</v>
      </c>
    </row>
    <row r="362" spans="1:1" x14ac:dyDescent="0.25">
      <c r="A362" s="28" t="s">
        <v>370</v>
      </c>
    </row>
    <row r="363" spans="1:1" x14ac:dyDescent="0.25">
      <c r="A363" s="28" t="s">
        <v>371</v>
      </c>
    </row>
    <row r="364" spans="1:1" x14ac:dyDescent="0.25">
      <c r="A364" s="28" t="s">
        <v>372</v>
      </c>
    </row>
    <row r="365" spans="1:1" x14ac:dyDescent="0.25">
      <c r="A365" s="28" t="s">
        <v>373</v>
      </c>
    </row>
    <row r="366" spans="1:1" x14ac:dyDescent="0.25">
      <c r="A366" s="28" t="s">
        <v>374</v>
      </c>
    </row>
    <row r="367" spans="1:1" x14ac:dyDescent="0.25">
      <c r="A367" s="28" t="s">
        <v>375</v>
      </c>
    </row>
    <row r="368" spans="1:1" x14ac:dyDescent="0.25">
      <c r="A368" s="28" t="s">
        <v>350</v>
      </c>
    </row>
    <row r="369" spans="1:1" x14ac:dyDescent="0.25">
      <c r="A369" s="35" t="s">
        <v>376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susquehanna highschool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antonella del vecchio uzcategui</dc:creator>
  <cp:lastModifiedBy>Equipo</cp:lastModifiedBy>
  <dcterms:created xsi:type="dcterms:W3CDTF">2016-10-05T19:27:08Z</dcterms:created>
  <dcterms:modified xsi:type="dcterms:W3CDTF">2017-10-24T18:14:12Z</dcterms:modified>
</cp:coreProperties>
</file>