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0" yWindow="0" windowWidth="20490" windowHeight="7755"/>
  </bookViews>
  <sheets>
    <sheet name="Anexo 2-2105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L4" i="1"/>
  <c r="M4" i="1"/>
  <c r="R4" i="1"/>
  <c r="U4" i="1"/>
  <c r="S4" i="1"/>
  <c r="T4" i="1"/>
  <c r="C4" i="1"/>
  <c r="U5" i="1"/>
  <c r="AA5" i="1"/>
  <c r="U6" i="1"/>
  <c r="AA6" i="1"/>
  <c r="U7" i="1"/>
  <c r="AA7" i="1"/>
  <c r="U8" i="1"/>
  <c r="AA8" i="1"/>
  <c r="U9" i="1"/>
  <c r="U10" i="1"/>
  <c r="AA10" i="1"/>
  <c r="U11" i="1"/>
  <c r="AA11" i="1"/>
  <c r="U12" i="1"/>
  <c r="AA12" i="1"/>
  <c r="U13" i="1"/>
  <c r="AA13" i="1"/>
  <c r="U14" i="1"/>
  <c r="AA14" i="1"/>
  <c r="U15" i="1"/>
  <c r="AA15" i="1"/>
  <c r="U16" i="1"/>
  <c r="AA16" i="1"/>
  <c r="U17" i="1"/>
  <c r="U18" i="1"/>
  <c r="AA18" i="1"/>
  <c r="U19" i="1"/>
  <c r="AA19" i="1"/>
  <c r="U20" i="1"/>
  <c r="AA20" i="1"/>
  <c r="U21" i="1"/>
  <c r="AA21" i="1"/>
  <c r="U22" i="1"/>
  <c r="AA22" i="1"/>
  <c r="U23" i="1"/>
  <c r="AA23" i="1"/>
  <c r="U24" i="1"/>
  <c r="AA24" i="1"/>
  <c r="U25" i="1"/>
  <c r="U26" i="1"/>
  <c r="AA26" i="1"/>
  <c r="U27" i="1"/>
  <c r="U28" i="1"/>
  <c r="AA28" i="1"/>
  <c r="U29" i="1"/>
  <c r="AA29" i="1"/>
  <c r="U30" i="1"/>
  <c r="AA30" i="1"/>
  <c r="U31" i="1"/>
  <c r="AA31" i="1"/>
  <c r="U32" i="1"/>
  <c r="AA32" i="1"/>
  <c r="U33" i="1"/>
  <c r="U34" i="1"/>
  <c r="AA34" i="1"/>
  <c r="U35" i="1"/>
  <c r="AA35" i="1"/>
  <c r="U36" i="1"/>
  <c r="AA36" i="1"/>
  <c r="U37" i="1"/>
  <c r="AA37" i="1"/>
  <c r="U38" i="1"/>
  <c r="AA38" i="1"/>
  <c r="U39" i="1"/>
  <c r="AA39" i="1"/>
  <c r="U40" i="1"/>
  <c r="AA40" i="1"/>
  <c r="U41" i="1"/>
  <c r="U42" i="1"/>
  <c r="AA42" i="1"/>
  <c r="U43" i="1"/>
  <c r="AA43" i="1"/>
  <c r="U44" i="1"/>
  <c r="AA44" i="1"/>
  <c r="U45" i="1"/>
  <c r="AA45" i="1"/>
  <c r="U46" i="1"/>
  <c r="AA46" i="1"/>
  <c r="U47" i="1"/>
  <c r="AA47" i="1"/>
  <c r="U48" i="1"/>
  <c r="AA48" i="1"/>
  <c r="U49" i="1"/>
  <c r="U50" i="1"/>
  <c r="AA50" i="1"/>
  <c r="U51" i="1"/>
  <c r="AA51" i="1"/>
  <c r="U52" i="1"/>
  <c r="AA52" i="1"/>
  <c r="U53" i="1"/>
  <c r="AA53" i="1"/>
  <c r="U54" i="1"/>
  <c r="AA54" i="1"/>
  <c r="U55" i="1"/>
  <c r="AA55" i="1"/>
  <c r="U56" i="1"/>
  <c r="AA56" i="1"/>
  <c r="U57" i="1"/>
  <c r="U58" i="1"/>
  <c r="AA58" i="1"/>
  <c r="U59" i="1"/>
  <c r="U60" i="1"/>
  <c r="AA60" i="1"/>
  <c r="U61" i="1"/>
  <c r="AA61" i="1"/>
  <c r="U62" i="1"/>
  <c r="AA62" i="1"/>
  <c r="U63" i="1"/>
  <c r="AA63" i="1"/>
  <c r="U64" i="1"/>
  <c r="AA64" i="1"/>
  <c r="U65" i="1"/>
  <c r="AA65" i="1"/>
  <c r="U66" i="1"/>
  <c r="AA66" i="1"/>
  <c r="U67" i="1"/>
  <c r="AA67" i="1"/>
  <c r="U68" i="1"/>
  <c r="AA68" i="1"/>
  <c r="U69" i="1"/>
  <c r="AA69" i="1"/>
  <c r="U70" i="1"/>
  <c r="AA70" i="1"/>
  <c r="U71" i="1"/>
  <c r="AA71" i="1"/>
  <c r="U72" i="1"/>
  <c r="AA72" i="1"/>
  <c r="U73" i="1"/>
  <c r="U74" i="1"/>
  <c r="AA74" i="1"/>
  <c r="U75" i="1"/>
  <c r="AA75" i="1"/>
  <c r="U76" i="1"/>
  <c r="AA76" i="1"/>
  <c r="U77" i="1"/>
  <c r="AA77" i="1"/>
  <c r="U78" i="1"/>
  <c r="AA78" i="1"/>
  <c r="U79" i="1"/>
  <c r="AA79" i="1"/>
  <c r="U80" i="1"/>
  <c r="AA80" i="1"/>
  <c r="U81" i="1"/>
  <c r="U82" i="1"/>
  <c r="AA82" i="1"/>
  <c r="U83" i="1"/>
  <c r="AA83" i="1"/>
  <c r="U84" i="1"/>
  <c r="AA84" i="1"/>
  <c r="U85" i="1"/>
  <c r="AA85" i="1"/>
  <c r="U86" i="1"/>
  <c r="AA86" i="1"/>
  <c r="U87" i="1"/>
  <c r="AA87" i="1"/>
  <c r="U88" i="1"/>
  <c r="AA88" i="1"/>
  <c r="U89" i="1"/>
  <c r="AA89" i="1"/>
  <c r="U90" i="1"/>
  <c r="AA90" i="1"/>
  <c r="U91" i="1"/>
  <c r="U92" i="1"/>
  <c r="AA92" i="1"/>
  <c r="U93" i="1"/>
  <c r="AA93" i="1"/>
  <c r="U94" i="1"/>
  <c r="AA94" i="1"/>
  <c r="U95" i="1"/>
  <c r="AA95" i="1"/>
  <c r="U96" i="1"/>
  <c r="AA96" i="1"/>
  <c r="U97" i="1"/>
  <c r="AA97" i="1"/>
  <c r="U98" i="1"/>
  <c r="AA98" i="1"/>
  <c r="U99" i="1"/>
  <c r="AA99" i="1"/>
  <c r="U100" i="1"/>
  <c r="AA100" i="1"/>
  <c r="U101" i="1"/>
  <c r="AA101" i="1"/>
  <c r="U102" i="1"/>
  <c r="AA102" i="1"/>
  <c r="U103" i="1"/>
  <c r="AA103" i="1"/>
  <c r="U104" i="1"/>
  <c r="AA104" i="1"/>
  <c r="U105" i="1"/>
  <c r="U106" i="1"/>
  <c r="AA106" i="1"/>
  <c r="U107" i="1"/>
  <c r="AA107" i="1"/>
  <c r="U108" i="1"/>
  <c r="AA108" i="1"/>
  <c r="U109" i="1"/>
  <c r="AA109" i="1"/>
  <c r="U110" i="1"/>
  <c r="AA110" i="1"/>
  <c r="U111" i="1"/>
  <c r="AA111" i="1"/>
  <c r="U112" i="1"/>
  <c r="AA112" i="1"/>
  <c r="U113" i="1"/>
  <c r="U114" i="1"/>
  <c r="AA114" i="1"/>
  <c r="U115" i="1"/>
  <c r="AA115" i="1"/>
  <c r="U116" i="1"/>
  <c r="AA116" i="1"/>
  <c r="U117" i="1"/>
  <c r="AA117" i="1"/>
  <c r="U118" i="1"/>
  <c r="AA118" i="1"/>
  <c r="U119" i="1"/>
  <c r="AA119" i="1"/>
  <c r="U120" i="1"/>
  <c r="AA120" i="1"/>
  <c r="U121" i="1"/>
  <c r="AA121" i="1"/>
  <c r="U122" i="1"/>
  <c r="AA122" i="1"/>
  <c r="U123" i="1"/>
  <c r="U124" i="1"/>
  <c r="AA124" i="1"/>
  <c r="U125" i="1"/>
  <c r="AA125" i="1"/>
  <c r="U126" i="1"/>
  <c r="AA126" i="1"/>
  <c r="U127" i="1"/>
  <c r="AA127" i="1"/>
  <c r="U128" i="1"/>
  <c r="AA128" i="1"/>
  <c r="U129" i="1"/>
  <c r="AA129" i="1"/>
  <c r="U130" i="1"/>
  <c r="AA130" i="1"/>
  <c r="U131" i="1"/>
  <c r="U132" i="1"/>
  <c r="AA132" i="1"/>
  <c r="U133" i="1"/>
  <c r="AA133" i="1"/>
  <c r="U134" i="1"/>
  <c r="AA134" i="1"/>
  <c r="U135" i="1"/>
  <c r="AA135" i="1"/>
  <c r="U136" i="1"/>
  <c r="AA136" i="1"/>
  <c r="U137" i="1"/>
  <c r="U138" i="1"/>
  <c r="AA138" i="1"/>
  <c r="U139" i="1"/>
  <c r="AA139" i="1"/>
  <c r="U140" i="1"/>
  <c r="AA140" i="1"/>
  <c r="U141" i="1"/>
  <c r="AA141" i="1"/>
  <c r="U142" i="1"/>
  <c r="AA142" i="1"/>
  <c r="U143" i="1"/>
  <c r="AA143" i="1"/>
  <c r="U144" i="1"/>
  <c r="AA144" i="1"/>
  <c r="U145" i="1"/>
  <c r="U146" i="1"/>
  <c r="AA146" i="1"/>
  <c r="U147" i="1"/>
  <c r="AA147" i="1"/>
  <c r="U148" i="1"/>
  <c r="AA148" i="1"/>
  <c r="U149" i="1"/>
  <c r="AA149" i="1"/>
  <c r="U150" i="1"/>
  <c r="AA150" i="1"/>
  <c r="U151" i="1"/>
  <c r="AA151" i="1"/>
  <c r="U152" i="1"/>
  <c r="AA152" i="1"/>
  <c r="U153" i="1"/>
  <c r="AA153" i="1"/>
  <c r="U154" i="1"/>
  <c r="AA154" i="1"/>
  <c r="U155" i="1"/>
  <c r="U156" i="1"/>
  <c r="AA156" i="1"/>
  <c r="U157" i="1"/>
  <c r="AA157" i="1"/>
  <c r="U158" i="1"/>
  <c r="AA158" i="1"/>
  <c r="U159" i="1"/>
  <c r="AA159" i="1"/>
  <c r="U160" i="1"/>
  <c r="AA160" i="1"/>
  <c r="U161" i="1"/>
  <c r="AA161" i="1"/>
  <c r="U162" i="1"/>
  <c r="AA162" i="1"/>
  <c r="U163" i="1"/>
  <c r="AA163" i="1"/>
  <c r="U164" i="1"/>
  <c r="AA164" i="1"/>
  <c r="U165" i="1"/>
  <c r="AA165" i="1"/>
  <c r="U166" i="1"/>
  <c r="AA166" i="1"/>
  <c r="U167" i="1"/>
  <c r="AA167" i="1"/>
  <c r="U168" i="1"/>
  <c r="AA168" i="1"/>
  <c r="U169" i="1"/>
  <c r="U170" i="1"/>
  <c r="AA170" i="1"/>
  <c r="U171" i="1"/>
  <c r="AA171" i="1"/>
  <c r="U172" i="1"/>
  <c r="AA172" i="1"/>
  <c r="U173" i="1"/>
  <c r="AA173" i="1"/>
  <c r="U174" i="1"/>
  <c r="AA174" i="1"/>
  <c r="U175" i="1"/>
  <c r="AA175" i="1"/>
  <c r="U176" i="1"/>
  <c r="AA176" i="1"/>
  <c r="U177" i="1"/>
  <c r="AA177" i="1"/>
  <c r="U178" i="1"/>
  <c r="AA178" i="1"/>
  <c r="U179" i="1"/>
  <c r="AA179" i="1"/>
  <c r="U180" i="1"/>
  <c r="U181" i="1"/>
  <c r="AA181" i="1"/>
  <c r="B200" i="1"/>
  <c r="U182" i="1"/>
  <c r="AA182" i="1"/>
  <c r="U183" i="1"/>
  <c r="AA183" i="1"/>
  <c r="U184" i="1"/>
  <c r="AA184" i="1"/>
  <c r="U185" i="1"/>
  <c r="AA185" i="1"/>
  <c r="U186" i="1"/>
  <c r="AA186" i="1"/>
  <c r="U187" i="1"/>
  <c r="AA187" i="1"/>
  <c r="U188" i="1"/>
  <c r="AA188" i="1"/>
  <c r="U189" i="1"/>
  <c r="AA189" i="1"/>
  <c r="U190" i="1"/>
  <c r="AA190" i="1"/>
  <c r="U191" i="1"/>
  <c r="AA191" i="1"/>
  <c r="U192" i="1"/>
  <c r="AA192" i="1"/>
  <c r="U193" i="1"/>
  <c r="AA193" i="1"/>
  <c r="U194" i="1"/>
  <c r="AA194" i="1"/>
  <c r="U195" i="1"/>
  <c r="AA195" i="1"/>
  <c r="U196" i="1"/>
  <c r="AA196" i="1"/>
  <c r="U197" i="1"/>
  <c r="AA197" i="1"/>
  <c r="U198" i="1"/>
  <c r="AA198" i="1"/>
  <c r="U199" i="1"/>
  <c r="AA199" i="1"/>
  <c r="U200" i="1"/>
  <c r="U201" i="1"/>
  <c r="AA201" i="1"/>
  <c r="U202" i="1"/>
  <c r="AA202" i="1"/>
  <c r="U203" i="1"/>
  <c r="AA203" i="1"/>
  <c r="U204" i="1"/>
  <c r="AA204" i="1"/>
  <c r="U205" i="1"/>
  <c r="AA205" i="1"/>
  <c r="U206" i="1"/>
  <c r="AA206" i="1"/>
  <c r="U207" i="1"/>
  <c r="AA207" i="1"/>
  <c r="U208" i="1"/>
  <c r="AA208" i="1"/>
  <c r="U209" i="1"/>
  <c r="AA209" i="1"/>
  <c r="U210" i="1"/>
  <c r="AA210" i="1"/>
  <c r="U211" i="1"/>
  <c r="AA211" i="1"/>
  <c r="U212" i="1"/>
  <c r="AA212" i="1"/>
  <c r="U213" i="1"/>
  <c r="AA213" i="1"/>
  <c r="U214" i="1"/>
  <c r="AA214" i="1"/>
  <c r="U215" i="1"/>
  <c r="AA215" i="1"/>
  <c r="U216" i="1"/>
  <c r="AA216" i="1"/>
  <c r="U217" i="1"/>
  <c r="AA217" i="1"/>
  <c r="U218" i="1"/>
  <c r="AA218" i="1"/>
  <c r="U219" i="1"/>
  <c r="AA219" i="1"/>
  <c r="U220" i="1"/>
  <c r="AA220" i="1"/>
  <c r="U221" i="1"/>
  <c r="AA221" i="1"/>
  <c r="U222" i="1"/>
  <c r="AA222" i="1"/>
  <c r="U223" i="1"/>
  <c r="AA223" i="1"/>
  <c r="U224" i="1"/>
  <c r="AA224" i="1"/>
  <c r="U225" i="1"/>
  <c r="AA225" i="1"/>
  <c r="U226" i="1"/>
  <c r="AA226" i="1"/>
  <c r="U227" i="1"/>
  <c r="AA227" i="1"/>
  <c r="U228" i="1"/>
  <c r="AA228" i="1"/>
  <c r="U229" i="1"/>
  <c r="AA229" i="1"/>
  <c r="U230" i="1"/>
  <c r="AA230" i="1"/>
  <c r="U231" i="1"/>
  <c r="AA231" i="1"/>
  <c r="U232" i="1"/>
  <c r="AA232" i="1"/>
  <c r="U233" i="1"/>
  <c r="AA233" i="1"/>
  <c r="U234" i="1"/>
  <c r="AA234" i="1"/>
  <c r="U235" i="1"/>
  <c r="AA235" i="1"/>
  <c r="U236" i="1"/>
  <c r="AA236" i="1"/>
  <c r="U237" i="1"/>
  <c r="AA237" i="1"/>
  <c r="U238" i="1"/>
  <c r="AA238" i="1"/>
  <c r="U239" i="1"/>
  <c r="AA239" i="1"/>
  <c r="U240" i="1"/>
  <c r="AA240" i="1"/>
  <c r="U241" i="1"/>
  <c r="AA241" i="1"/>
  <c r="U242" i="1"/>
  <c r="AA242" i="1"/>
  <c r="U243" i="1"/>
  <c r="AA243" i="1"/>
  <c r="U244" i="1"/>
  <c r="AA244" i="1"/>
  <c r="U245" i="1"/>
  <c r="AA245" i="1"/>
  <c r="U246" i="1"/>
  <c r="AA246" i="1"/>
  <c r="U247" i="1"/>
  <c r="AA247" i="1"/>
  <c r="U248" i="1"/>
  <c r="AA248" i="1"/>
  <c r="U249" i="1"/>
  <c r="AA249" i="1"/>
  <c r="U250" i="1"/>
  <c r="AA250" i="1"/>
  <c r="U251" i="1"/>
  <c r="AA251" i="1"/>
  <c r="U252" i="1"/>
  <c r="AA252" i="1"/>
  <c r="U253" i="1"/>
  <c r="AA253" i="1"/>
  <c r="U254" i="1"/>
  <c r="AA254" i="1"/>
  <c r="U255" i="1"/>
  <c r="AA255" i="1"/>
  <c r="U256" i="1"/>
  <c r="AA256" i="1"/>
  <c r="U257" i="1"/>
  <c r="AA257" i="1"/>
  <c r="U258" i="1"/>
  <c r="AA258" i="1"/>
  <c r="U259" i="1"/>
  <c r="AA259" i="1"/>
  <c r="U260" i="1"/>
  <c r="AA260" i="1"/>
  <c r="U261" i="1"/>
  <c r="AA261" i="1"/>
  <c r="U262" i="1"/>
  <c r="AA262" i="1"/>
  <c r="U263" i="1"/>
  <c r="AA263" i="1"/>
  <c r="U264" i="1"/>
  <c r="AA264" i="1"/>
  <c r="U265" i="1"/>
  <c r="AA265" i="1"/>
  <c r="U266" i="1"/>
  <c r="AA266" i="1"/>
  <c r="U267" i="1"/>
  <c r="AA267" i="1"/>
  <c r="U268" i="1"/>
  <c r="AA268" i="1"/>
  <c r="U269" i="1"/>
  <c r="AA269" i="1"/>
  <c r="U270" i="1"/>
  <c r="AA270" i="1"/>
  <c r="U271" i="1"/>
  <c r="AA271" i="1"/>
  <c r="U272" i="1"/>
  <c r="AA272" i="1"/>
  <c r="U273" i="1"/>
  <c r="AA273" i="1"/>
  <c r="U274" i="1"/>
  <c r="AA274" i="1"/>
  <c r="U275" i="1"/>
  <c r="AA275" i="1"/>
  <c r="U276" i="1"/>
  <c r="AA276" i="1"/>
  <c r="U277" i="1"/>
  <c r="AA277" i="1"/>
  <c r="U278" i="1"/>
  <c r="AA278" i="1"/>
  <c r="U279" i="1"/>
  <c r="AA279" i="1"/>
  <c r="U280" i="1"/>
  <c r="AA280" i="1"/>
  <c r="U281" i="1"/>
  <c r="AA281" i="1"/>
  <c r="U282" i="1"/>
  <c r="AA282" i="1"/>
  <c r="U283" i="1"/>
  <c r="AA283" i="1"/>
  <c r="U284" i="1"/>
  <c r="AA284" i="1"/>
  <c r="U285" i="1"/>
  <c r="AA285" i="1"/>
  <c r="U286" i="1"/>
  <c r="AA286" i="1"/>
  <c r="U287" i="1"/>
  <c r="AA287" i="1"/>
  <c r="U288" i="1"/>
  <c r="AA288" i="1"/>
  <c r="U289" i="1"/>
  <c r="AA289" i="1"/>
  <c r="U290" i="1"/>
  <c r="AA290" i="1"/>
  <c r="U291" i="1"/>
  <c r="AA291" i="1"/>
  <c r="U292" i="1"/>
  <c r="AA292" i="1"/>
  <c r="U293" i="1"/>
  <c r="AA293" i="1"/>
  <c r="U294" i="1"/>
  <c r="AA294" i="1"/>
  <c r="U295" i="1"/>
  <c r="AA295" i="1"/>
  <c r="U296" i="1"/>
  <c r="AA296" i="1"/>
  <c r="U297" i="1"/>
  <c r="AA297" i="1"/>
  <c r="U298" i="1"/>
  <c r="AA298" i="1"/>
  <c r="U299" i="1"/>
  <c r="AA299" i="1"/>
  <c r="U300" i="1"/>
  <c r="AA300" i="1"/>
  <c r="U301" i="1"/>
  <c r="AA301" i="1"/>
  <c r="U302" i="1"/>
  <c r="AA302" i="1"/>
  <c r="U303" i="1"/>
  <c r="AA303" i="1"/>
  <c r="U304" i="1"/>
  <c r="AA304" i="1"/>
  <c r="U305" i="1"/>
  <c r="AA305" i="1"/>
  <c r="U306" i="1"/>
  <c r="AA306" i="1"/>
  <c r="U307" i="1"/>
  <c r="AA307" i="1"/>
  <c r="U308" i="1"/>
  <c r="AA308" i="1"/>
  <c r="U309" i="1"/>
  <c r="AA309" i="1"/>
  <c r="U310" i="1"/>
  <c r="AA310" i="1"/>
  <c r="U311" i="1"/>
  <c r="AA311" i="1"/>
  <c r="U312" i="1"/>
  <c r="AA312" i="1"/>
  <c r="U313" i="1"/>
  <c r="AA313" i="1"/>
  <c r="U314" i="1"/>
  <c r="AA314" i="1"/>
  <c r="U315" i="1"/>
  <c r="AA315" i="1"/>
  <c r="U316" i="1"/>
  <c r="AA316" i="1"/>
  <c r="U317" i="1"/>
  <c r="AA317" i="1"/>
  <c r="U318" i="1"/>
  <c r="AA318" i="1"/>
  <c r="U319" i="1"/>
  <c r="AA319" i="1"/>
  <c r="U320" i="1"/>
  <c r="AA320" i="1"/>
  <c r="U321" i="1"/>
  <c r="AA321" i="1"/>
  <c r="U322" i="1"/>
  <c r="AA322" i="1"/>
  <c r="U323" i="1"/>
  <c r="AA323" i="1"/>
  <c r="U324" i="1"/>
  <c r="AA324" i="1"/>
  <c r="U325" i="1"/>
  <c r="AA325" i="1"/>
  <c r="U326" i="1"/>
  <c r="AA326" i="1"/>
  <c r="U327" i="1"/>
  <c r="AA327" i="1"/>
  <c r="U328" i="1"/>
  <c r="AA328" i="1"/>
  <c r="U329" i="1"/>
  <c r="AA329" i="1"/>
  <c r="U330" i="1"/>
  <c r="AA330" i="1"/>
  <c r="U331" i="1"/>
  <c r="AA331" i="1"/>
  <c r="U332" i="1"/>
  <c r="AA332" i="1"/>
  <c r="U333" i="1"/>
  <c r="AA333" i="1"/>
  <c r="U334" i="1"/>
  <c r="AA334" i="1"/>
  <c r="U335" i="1"/>
  <c r="AA335" i="1"/>
  <c r="U336" i="1"/>
  <c r="AA336" i="1"/>
  <c r="U337" i="1"/>
  <c r="AA337" i="1"/>
  <c r="U338" i="1"/>
  <c r="AA338" i="1"/>
  <c r="U339" i="1"/>
  <c r="AA339" i="1"/>
  <c r="U340" i="1"/>
  <c r="AA340" i="1"/>
  <c r="U341" i="1"/>
  <c r="AA341" i="1"/>
  <c r="V4" i="1"/>
  <c r="W4" i="1"/>
  <c r="V5" i="1"/>
  <c r="X5" i="1"/>
  <c r="Y5" i="1"/>
  <c r="W5" i="1"/>
  <c r="D5" i="1"/>
  <c r="V6" i="1"/>
  <c r="W6" i="1"/>
  <c r="X6" i="1"/>
  <c r="D6" i="1"/>
  <c r="AD6" i="1"/>
  <c r="V7" i="1"/>
  <c r="X7" i="1"/>
  <c r="W7" i="1"/>
  <c r="D7" i="1"/>
  <c r="Y7" i="1"/>
  <c r="V8" i="1"/>
  <c r="W8" i="1"/>
  <c r="X8" i="1"/>
  <c r="Y8" i="1"/>
  <c r="D8" i="1"/>
  <c r="V9" i="1"/>
  <c r="W9" i="1"/>
  <c r="D9" i="1"/>
  <c r="V10" i="1"/>
  <c r="W10" i="1"/>
  <c r="X10" i="1"/>
  <c r="D10" i="1"/>
  <c r="V11" i="1"/>
  <c r="W11" i="1"/>
  <c r="D11" i="1"/>
  <c r="V12" i="1"/>
  <c r="W12" i="1"/>
  <c r="X12" i="1"/>
  <c r="Y12" i="1"/>
  <c r="D12" i="1"/>
  <c r="V13" i="1"/>
  <c r="X13" i="1"/>
  <c r="Y13" i="1"/>
  <c r="W13" i="1"/>
  <c r="D13" i="1"/>
  <c r="V14" i="1"/>
  <c r="W14" i="1"/>
  <c r="X14" i="1"/>
  <c r="D14" i="1"/>
  <c r="AD14" i="1"/>
  <c r="V15" i="1"/>
  <c r="X15" i="1"/>
  <c r="W15" i="1"/>
  <c r="D15" i="1"/>
  <c r="Y15" i="1"/>
  <c r="V16" i="1"/>
  <c r="W16" i="1"/>
  <c r="X16" i="1"/>
  <c r="Y16" i="1"/>
  <c r="D16" i="1"/>
  <c r="V17" i="1"/>
  <c r="W17" i="1"/>
  <c r="D17" i="1"/>
  <c r="V18" i="1"/>
  <c r="W18" i="1"/>
  <c r="X18" i="1"/>
  <c r="D18" i="1"/>
  <c r="V19" i="1"/>
  <c r="W19" i="1"/>
  <c r="D19" i="1"/>
  <c r="V20" i="1"/>
  <c r="W20" i="1"/>
  <c r="X20" i="1"/>
  <c r="Y20" i="1"/>
  <c r="D20" i="1"/>
  <c r="V21" i="1"/>
  <c r="X21" i="1"/>
  <c r="Y21" i="1"/>
  <c r="W21" i="1"/>
  <c r="D21" i="1"/>
  <c r="V22" i="1"/>
  <c r="W22" i="1"/>
  <c r="X22" i="1"/>
  <c r="D22" i="1"/>
  <c r="AD22" i="1"/>
  <c r="V23" i="1"/>
  <c r="X23" i="1"/>
  <c r="W23" i="1"/>
  <c r="D23" i="1"/>
  <c r="Y23" i="1"/>
  <c r="V24" i="1"/>
  <c r="W24" i="1"/>
  <c r="X24" i="1"/>
  <c r="Y24" i="1"/>
  <c r="D24" i="1"/>
  <c r="V25" i="1"/>
  <c r="W25" i="1"/>
  <c r="D25" i="1"/>
  <c r="V26" i="1"/>
  <c r="W26" i="1"/>
  <c r="X26" i="1"/>
  <c r="D26" i="1"/>
  <c r="V27" i="1"/>
  <c r="W27" i="1"/>
  <c r="D27" i="1"/>
  <c r="V28" i="1"/>
  <c r="W28" i="1"/>
  <c r="X28" i="1"/>
  <c r="Y28" i="1"/>
  <c r="D28" i="1"/>
  <c r="V29" i="1"/>
  <c r="X29" i="1"/>
  <c r="Y29" i="1"/>
  <c r="W29" i="1"/>
  <c r="D29" i="1"/>
  <c r="V30" i="1"/>
  <c r="W30" i="1"/>
  <c r="X30" i="1"/>
  <c r="D30" i="1"/>
  <c r="V31" i="1"/>
  <c r="X31" i="1"/>
  <c r="W31" i="1"/>
  <c r="D31" i="1"/>
  <c r="Y31" i="1"/>
  <c r="V32" i="1"/>
  <c r="W32" i="1"/>
  <c r="X32" i="1"/>
  <c r="Y32" i="1"/>
  <c r="D32" i="1"/>
  <c r="V33" i="1"/>
  <c r="W33" i="1"/>
  <c r="D33" i="1"/>
  <c r="V34" i="1"/>
  <c r="W34" i="1"/>
  <c r="X34" i="1"/>
  <c r="Y34" i="1"/>
  <c r="D34" i="1"/>
  <c r="V35" i="1"/>
  <c r="W35" i="1"/>
  <c r="D35" i="1"/>
  <c r="V36" i="1"/>
  <c r="W36" i="1"/>
  <c r="X36" i="1"/>
  <c r="Y36" i="1"/>
  <c r="D36" i="1"/>
  <c r="V37" i="1"/>
  <c r="X37" i="1"/>
  <c r="Y37" i="1"/>
  <c r="W37" i="1"/>
  <c r="D37" i="1"/>
  <c r="V38" i="1"/>
  <c r="W38" i="1"/>
  <c r="X38" i="1"/>
  <c r="D38" i="1"/>
  <c r="V39" i="1"/>
  <c r="X39" i="1"/>
  <c r="W39" i="1"/>
  <c r="D39" i="1"/>
  <c r="Y39" i="1"/>
  <c r="V40" i="1"/>
  <c r="W40" i="1"/>
  <c r="X40" i="1"/>
  <c r="Y40" i="1"/>
  <c r="D40" i="1"/>
  <c r="V41" i="1"/>
  <c r="W41" i="1"/>
  <c r="D41" i="1"/>
  <c r="V42" i="1"/>
  <c r="W42" i="1"/>
  <c r="X42" i="1"/>
  <c r="Y42" i="1"/>
  <c r="D42" i="1"/>
  <c r="V43" i="1"/>
  <c r="W43" i="1"/>
  <c r="D43" i="1"/>
  <c r="V44" i="1"/>
  <c r="W44" i="1"/>
  <c r="X44" i="1"/>
  <c r="Y44" i="1"/>
  <c r="D44" i="1"/>
  <c r="V45" i="1"/>
  <c r="X45" i="1"/>
  <c r="Y45" i="1"/>
  <c r="W45" i="1"/>
  <c r="D45" i="1"/>
  <c r="V46" i="1"/>
  <c r="W46" i="1"/>
  <c r="X46" i="1"/>
  <c r="D46" i="1"/>
  <c r="V47" i="1"/>
  <c r="X47" i="1"/>
  <c r="W47" i="1"/>
  <c r="D47" i="1"/>
  <c r="Y47" i="1"/>
  <c r="V48" i="1"/>
  <c r="W48" i="1"/>
  <c r="X48" i="1"/>
  <c r="Y48" i="1"/>
  <c r="D48" i="1"/>
  <c r="V49" i="1"/>
  <c r="W49" i="1"/>
  <c r="D49" i="1"/>
  <c r="V50" i="1"/>
  <c r="W50" i="1"/>
  <c r="X50" i="1"/>
  <c r="Y50" i="1"/>
  <c r="D50" i="1"/>
  <c r="V51" i="1"/>
  <c r="W51" i="1"/>
  <c r="D51" i="1"/>
  <c r="V52" i="1"/>
  <c r="W52" i="1"/>
  <c r="X52" i="1"/>
  <c r="Y52" i="1"/>
  <c r="D52" i="1"/>
  <c r="V53" i="1"/>
  <c r="X53" i="1"/>
  <c r="Y53" i="1"/>
  <c r="W53" i="1"/>
  <c r="D53" i="1"/>
  <c r="V54" i="1"/>
  <c r="W54" i="1"/>
  <c r="X54" i="1"/>
  <c r="D54" i="1"/>
  <c r="V55" i="1"/>
  <c r="X55" i="1"/>
  <c r="W55" i="1"/>
  <c r="D55" i="1"/>
  <c r="Y55" i="1"/>
  <c r="V56" i="1"/>
  <c r="W56" i="1"/>
  <c r="X56" i="1"/>
  <c r="Y56" i="1"/>
  <c r="D56" i="1"/>
  <c r="V57" i="1"/>
  <c r="W57" i="1"/>
  <c r="D57" i="1"/>
  <c r="V58" i="1"/>
  <c r="W58" i="1"/>
  <c r="X58" i="1"/>
  <c r="Y58" i="1"/>
  <c r="D58" i="1"/>
  <c r="V59" i="1"/>
  <c r="W59" i="1"/>
  <c r="D59" i="1"/>
  <c r="V60" i="1"/>
  <c r="W60" i="1"/>
  <c r="X60" i="1"/>
  <c r="Y60" i="1"/>
  <c r="D60" i="1"/>
  <c r="V61" i="1"/>
  <c r="X61" i="1"/>
  <c r="Y61" i="1"/>
  <c r="W61" i="1"/>
  <c r="D61" i="1"/>
  <c r="V62" i="1"/>
  <c r="W62" i="1"/>
  <c r="X62" i="1"/>
  <c r="D62" i="1"/>
  <c r="V63" i="1"/>
  <c r="X63" i="1"/>
  <c r="W63" i="1"/>
  <c r="D63" i="1"/>
  <c r="Y63" i="1"/>
  <c r="V64" i="1"/>
  <c r="W64" i="1"/>
  <c r="X64" i="1"/>
  <c r="Y64" i="1"/>
  <c r="D64" i="1"/>
  <c r="V65" i="1"/>
  <c r="X65" i="1"/>
  <c r="W65" i="1"/>
  <c r="D65" i="1"/>
  <c r="Y65" i="1"/>
  <c r="V66" i="1"/>
  <c r="W66" i="1"/>
  <c r="X66" i="1"/>
  <c r="Y66" i="1"/>
  <c r="D66" i="1"/>
  <c r="V67" i="1"/>
  <c r="W67" i="1"/>
  <c r="X67" i="1"/>
  <c r="Y67" i="1"/>
  <c r="D67" i="1"/>
  <c r="V68" i="1"/>
  <c r="X68" i="1"/>
  <c r="W68" i="1"/>
  <c r="D68" i="1"/>
  <c r="Y68" i="1"/>
  <c r="V69" i="1"/>
  <c r="W69" i="1"/>
  <c r="X69" i="1"/>
  <c r="Y69" i="1"/>
  <c r="D69" i="1"/>
  <c r="V70" i="1"/>
  <c r="X70" i="1"/>
  <c r="W70" i="1"/>
  <c r="D70" i="1"/>
  <c r="Y70" i="1"/>
  <c r="V71" i="1"/>
  <c r="X71" i="1"/>
  <c r="W71" i="1"/>
  <c r="D71" i="1"/>
  <c r="Y71" i="1"/>
  <c r="V72" i="1"/>
  <c r="W72" i="1"/>
  <c r="X72" i="1"/>
  <c r="Y72" i="1"/>
  <c r="D72" i="1"/>
  <c r="V73" i="1"/>
  <c r="W73" i="1"/>
  <c r="D73" i="1"/>
  <c r="V74" i="1"/>
  <c r="W74" i="1"/>
  <c r="X74" i="1"/>
  <c r="Y74" i="1"/>
  <c r="D74" i="1"/>
  <c r="V75" i="1"/>
  <c r="X75" i="1"/>
  <c r="Y75" i="1"/>
  <c r="W75" i="1"/>
  <c r="D75" i="1"/>
  <c r="V76" i="1"/>
  <c r="W76" i="1"/>
  <c r="X76" i="1"/>
  <c r="D76" i="1"/>
  <c r="V77" i="1"/>
  <c r="X77" i="1"/>
  <c r="Y77" i="1"/>
  <c r="W77" i="1"/>
  <c r="D77" i="1"/>
  <c r="V78" i="1"/>
  <c r="W78" i="1"/>
  <c r="X78" i="1"/>
  <c r="D78" i="1"/>
  <c r="V79" i="1"/>
  <c r="X79" i="1"/>
  <c r="W79" i="1"/>
  <c r="D79" i="1"/>
  <c r="Y79" i="1"/>
  <c r="V80" i="1"/>
  <c r="W80" i="1"/>
  <c r="X80" i="1"/>
  <c r="Y80" i="1"/>
  <c r="D80" i="1"/>
  <c r="V81" i="1"/>
  <c r="W81" i="1"/>
  <c r="D81" i="1"/>
  <c r="V82" i="1"/>
  <c r="W82" i="1"/>
  <c r="X82" i="1"/>
  <c r="Y82" i="1"/>
  <c r="D82" i="1"/>
  <c r="V83" i="1"/>
  <c r="X83" i="1"/>
  <c r="Y83" i="1"/>
  <c r="W83" i="1"/>
  <c r="D83" i="1"/>
  <c r="V84" i="1"/>
  <c r="W84" i="1"/>
  <c r="X84" i="1"/>
  <c r="D84" i="1"/>
  <c r="V85" i="1"/>
  <c r="X85" i="1"/>
  <c r="Y85" i="1"/>
  <c r="W85" i="1"/>
  <c r="D85" i="1"/>
  <c r="V86" i="1"/>
  <c r="W86" i="1"/>
  <c r="X86" i="1"/>
  <c r="D86" i="1"/>
  <c r="V87" i="1"/>
  <c r="X87" i="1"/>
  <c r="W87" i="1"/>
  <c r="D87" i="1"/>
  <c r="Y87" i="1"/>
  <c r="V88" i="1"/>
  <c r="W88" i="1"/>
  <c r="X88" i="1"/>
  <c r="Y88" i="1"/>
  <c r="D88" i="1"/>
  <c r="V89" i="1"/>
  <c r="W89" i="1"/>
  <c r="D89" i="1"/>
  <c r="V90" i="1"/>
  <c r="W90" i="1"/>
  <c r="X90" i="1"/>
  <c r="Y90" i="1"/>
  <c r="D90" i="1"/>
  <c r="V91" i="1"/>
  <c r="AB91" i="1"/>
  <c r="W91" i="1"/>
  <c r="D91" i="1"/>
  <c r="V92" i="1"/>
  <c r="W92" i="1"/>
  <c r="X92" i="1"/>
  <c r="D92" i="1"/>
  <c r="V93" i="1"/>
  <c r="X93" i="1"/>
  <c r="Y93" i="1"/>
  <c r="W93" i="1"/>
  <c r="D93" i="1"/>
  <c r="V94" i="1"/>
  <c r="W94" i="1"/>
  <c r="X94" i="1"/>
  <c r="D94" i="1"/>
  <c r="V95" i="1"/>
  <c r="X95" i="1"/>
  <c r="W95" i="1"/>
  <c r="D95" i="1"/>
  <c r="Y95" i="1"/>
  <c r="V96" i="1"/>
  <c r="W96" i="1"/>
  <c r="X96" i="1"/>
  <c r="Y96" i="1"/>
  <c r="D96" i="1"/>
  <c r="V97" i="1"/>
  <c r="W97" i="1"/>
  <c r="D97" i="1"/>
  <c r="V98" i="1"/>
  <c r="W98" i="1"/>
  <c r="X98" i="1"/>
  <c r="Y98" i="1"/>
  <c r="D98" i="1"/>
  <c r="V99" i="1"/>
  <c r="W99" i="1"/>
  <c r="D99" i="1"/>
  <c r="V100" i="1"/>
  <c r="W100" i="1"/>
  <c r="X100" i="1"/>
  <c r="D100" i="1"/>
  <c r="V101" i="1"/>
  <c r="X101" i="1"/>
  <c r="Y101" i="1"/>
  <c r="W101" i="1"/>
  <c r="D101" i="1"/>
  <c r="V102" i="1"/>
  <c r="W102" i="1"/>
  <c r="X102" i="1"/>
  <c r="D102" i="1"/>
  <c r="V103" i="1"/>
  <c r="X103" i="1"/>
  <c r="W103" i="1"/>
  <c r="D103" i="1"/>
  <c r="Y103" i="1"/>
  <c r="V104" i="1"/>
  <c r="W104" i="1"/>
  <c r="X104" i="1"/>
  <c r="Y104" i="1"/>
  <c r="D104" i="1"/>
  <c r="V105" i="1"/>
  <c r="W105" i="1"/>
  <c r="D105" i="1"/>
  <c r="V106" i="1"/>
  <c r="W106" i="1"/>
  <c r="X106" i="1"/>
  <c r="Y106" i="1"/>
  <c r="D106" i="1"/>
  <c r="V107" i="1"/>
  <c r="X107" i="1"/>
  <c r="Y107" i="1"/>
  <c r="W107" i="1"/>
  <c r="D107" i="1"/>
  <c r="V108" i="1"/>
  <c r="W108" i="1"/>
  <c r="X108" i="1"/>
  <c r="D108" i="1"/>
  <c r="V109" i="1"/>
  <c r="X109" i="1"/>
  <c r="Y109" i="1"/>
  <c r="W109" i="1"/>
  <c r="D109" i="1"/>
  <c r="V110" i="1"/>
  <c r="W110" i="1"/>
  <c r="X110" i="1"/>
  <c r="D110" i="1"/>
  <c r="V111" i="1"/>
  <c r="X111" i="1"/>
  <c r="W111" i="1"/>
  <c r="D111" i="1"/>
  <c r="Y111" i="1"/>
  <c r="V112" i="1"/>
  <c r="W112" i="1"/>
  <c r="X112" i="1"/>
  <c r="Y112" i="1"/>
  <c r="D112" i="1"/>
  <c r="V113" i="1"/>
  <c r="W113" i="1"/>
  <c r="D113" i="1"/>
  <c r="V114" i="1"/>
  <c r="W114" i="1"/>
  <c r="X114" i="1"/>
  <c r="Y114" i="1"/>
  <c r="D114" i="1"/>
  <c r="V115" i="1"/>
  <c r="X115" i="1"/>
  <c r="Y115" i="1"/>
  <c r="W115" i="1"/>
  <c r="D115" i="1"/>
  <c r="V116" i="1"/>
  <c r="W116" i="1"/>
  <c r="X116" i="1"/>
  <c r="D116" i="1"/>
  <c r="V117" i="1"/>
  <c r="X117" i="1"/>
  <c r="Y117" i="1"/>
  <c r="W117" i="1"/>
  <c r="D117" i="1"/>
  <c r="V118" i="1"/>
  <c r="W118" i="1"/>
  <c r="X118" i="1"/>
  <c r="D118" i="1"/>
  <c r="V119" i="1"/>
  <c r="X119" i="1"/>
  <c r="W119" i="1"/>
  <c r="D119" i="1"/>
  <c r="Y119" i="1"/>
  <c r="V120" i="1"/>
  <c r="W120" i="1"/>
  <c r="X120" i="1"/>
  <c r="Y120" i="1"/>
  <c r="D120" i="1"/>
  <c r="V121" i="1"/>
  <c r="W121" i="1"/>
  <c r="D121" i="1"/>
  <c r="V122" i="1"/>
  <c r="W122" i="1"/>
  <c r="X122" i="1"/>
  <c r="Y122" i="1"/>
  <c r="D122" i="1"/>
  <c r="V123" i="1"/>
  <c r="AB123" i="1"/>
  <c r="W123" i="1"/>
  <c r="D123" i="1"/>
  <c r="V124" i="1"/>
  <c r="W124" i="1"/>
  <c r="X124" i="1"/>
  <c r="D124" i="1"/>
  <c r="V125" i="1"/>
  <c r="X125" i="1"/>
  <c r="Y125" i="1"/>
  <c r="W125" i="1"/>
  <c r="D125" i="1"/>
  <c r="V126" i="1"/>
  <c r="W126" i="1"/>
  <c r="X126" i="1"/>
  <c r="D126" i="1"/>
  <c r="V127" i="1"/>
  <c r="X127" i="1"/>
  <c r="W127" i="1"/>
  <c r="D127" i="1"/>
  <c r="Y127" i="1"/>
  <c r="V128" i="1"/>
  <c r="W128" i="1"/>
  <c r="X128" i="1"/>
  <c r="Y128" i="1"/>
  <c r="D128" i="1"/>
  <c r="V129" i="1"/>
  <c r="W129" i="1"/>
  <c r="D129" i="1"/>
  <c r="V130" i="1"/>
  <c r="W130" i="1"/>
  <c r="X130" i="1"/>
  <c r="Y130" i="1"/>
  <c r="D130" i="1"/>
  <c r="V131" i="1"/>
  <c r="W131" i="1"/>
  <c r="D131" i="1"/>
  <c r="V132" i="1"/>
  <c r="W132" i="1"/>
  <c r="X132" i="1"/>
  <c r="D132" i="1"/>
  <c r="V133" i="1"/>
  <c r="X133" i="1"/>
  <c r="Y133" i="1"/>
  <c r="W133" i="1"/>
  <c r="D133" i="1"/>
  <c r="V134" i="1"/>
  <c r="W134" i="1"/>
  <c r="X134" i="1"/>
  <c r="D134" i="1"/>
  <c r="V135" i="1"/>
  <c r="X135" i="1"/>
  <c r="W135" i="1"/>
  <c r="D135" i="1"/>
  <c r="Y135" i="1"/>
  <c r="V136" i="1"/>
  <c r="W136" i="1"/>
  <c r="X136" i="1"/>
  <c r="Y136" i="1"/>
  <c r="D136" i="1"/>
  <c r="V137" i="1"/>
  <c r="W137" i="1"/>
  <c r="D137" i="1"/>
  <c r="V138" i="1"/>
  <c r="W138" i="1"/>
  <c r="X138" i="1"/>
  <c r="Y138" i="1"/>
  <c r="D138" i="1"/>
  <c r="V139" i="1"/>
  <c r="X139" i="1"/>
  <c r="Y139" i="1"/>
  <c r="W139" i="1"/>
  <c r="D139" i="1"/>
  <c r="V140" i="1"/>
  <c r="W140" i="1"/>
  <c r="X140" i="1"/>
  <c r="D140" i="1"/>
  <c r="V141" i="1"/>
  <c r="X141" i="1"/>
  <c r="Y141" i="1"/>
  <c r="W141" i="1"/>
  <c r="D141" i="1"/>
  <c r="V142" i="1"/>
  <c r="W142" i="1"/>
  <c r="X142" i="1"/>
  <c r="D142" i="1"/>
  <c r="V143" i="1"/>
  <c r="X143" i="1"/>
  <c r="W143" i="1"/>
  <c r="D143" i="1"/>
  <c r="Y143" i="1"/>
  <c r="V144" i="1"/>
  <c r="W144" i="1"/>
  <c r="X144" i="1"/>
  <c r="Y144" i="1"/>
  <c r="D144" i="1"/>
  <c r="V145" i="1"/>
  <c r="W145" i="1"/>
  <c r="D145" i="1"/>
  <c r="V146" i="1"/>
  <c r="W146" i="1"/>
  <c r="X146" i="1"/>
  <c r="Y146" i="1"/>
  <c r="D146" i="1"/>
  <c r="V147" i="1"/>
  <c r="X147" i="1"/>
  <c r="Y147" i="1"/>
  <c r="W147" i="1"/>
  <c r="D147" i="1"/>
  <c r="V148" i="1"/>
  <c r="W148" i="1"/>
  <c r="X148" i="1"/>
  <c r="D148" i="1"/>
  <c r="V149" i="1"/>
  <c r="X149" i="1"/>
  <c r="Y149" i="1"/>
  <c r="W149" i="1"/>
  <c r="D149" i="1"/>
  <c r="V150" i="1"/>
  <c r="W150" i="1"/>
  <c r="X150" i="1"/>
  <c r="D150" i="1"/>
  <c r="V151" i="1"/>
  <c r="X151" i="1"/>
  <c r="W151" i="1"/>
  <c r="D151" i="1"/>
  <c r="Y151" i="1"/>
  <c r="V152" i="1"/>
  <c r="W152" i="1"/>
  <c r="X152" i="1"/>
  <c r="Y152" i="1"/>
  <c r="D152" i="1"/>
  <c r="V153" i="1"/>
  <c r="W153" i="1"/>
  <c r="D153" i="1"/>
  <c r="V154" i="1"/>
  <c r="W154" i="1"/>
  <c r="X154" i="1"/>
  <c r="Y154" i="1"/>
  <c r="D154" i="1"/>
  <c r="V155" i="1"/>
  <c r="AB155" i="1"/>
  <c r="W155" i="1"/>
  <c r="D155" i="1"/>
  <c r="V156" i="1"/>
  <c r="W156" i="1"/>
  <c r="X156" i="1"/>
  <c r="D156" i="1"/>
  <c r="V157" i="1"/>
  <c r="X157" i="1"/>
  <c r="Y157" i="1"/>
  <c r="W157" i="1"/>
  <c r="D157" i="1"/>
  <c r="V158" i="1"/>
  <c r="W158" i="1"/>
  <c r="X158" i="1"/>
  <c r="D158" i="1"/>
  <c r="V159" i="1"/>
  <c r="X159" i="1"/>
  <c r="W159" i="1"/>
  <c r="D159" i="1"/>
  <c r="Y159" i="1"/>
  <c r="V160" i="1"/>
  <c r="W160" i="1"/>
  <c r="X160" i="1"/>
  <c r="Y160" i="1"/>
  <c r="D160" i="1"/>
  <c r="V161" i="1"/>
  <c r="W161" i="1"/>
  <c r="D161" i="1"/>
  <c r="V162" i="1"/>
  <c r="W162" i="1"/>
  <c r="X162" i="1"/>
  <c r="Y162" i="1"/>
  <c r="D162" i="1"/>
  <c r="V163" i="1"/>
  <c r="W163" i="1"/>
  <c r="D163" i="1"/>
  <c r="V164" i="1"/>
  <c r="W164" i="1"/>
  <c r="X164" i="1"/>
  <c r="D164" i="1"/>
  <c r="V165" i="1"/>
  <c r="X165" i="1"/>
  <c r="Y165" i="1"/>
  <c r="W165" i="1"/>
  <c r="D165" i="1"/>
  <c r="V166" i="1"/>
  <c r="W166" i="1"/>
  <c r="X166" i="1"/>
  <c r="D166" i="1"/>
  <c r="V167" i="1"/>
  <c r="X167" i="1"/>
  <c r="W167" i="1"/>
  <c r="D167" i="1"/>
  <c r="Y167" i="1"/>
  <c r="V168" i="1"/>
  <c r="W168" i="1"/>
  <c r="X168" i="1"/>
  <c r="Y168" i="1"/>
  <c r="D168" i="1"/>
  <c r="V169" i="1"/>
  <c r="W169" i="1"/>
  <c r="D169" i="1"/>
  <c r="V170" i="1"/>
  <c r="W170" i="1"/>
  <c r="X170" i="1"/>
  <c r="Y170" i="1"/>
  <c r="D170" i="1"/>
  <c r="V171" i="1"/>
  <c r="X171" i="1"/>
  <c r="Y171" i="1"/>
  <c r="W171" i="1"/>
  <c r="D171" i="1"/>
  <c r="V172" i="1"/>
  <c r="W172" i="1"/>
  <c r="X172" i="1"/>
  <c r="D172" i="1"/>
  <c r="V173" i="1"/>
  <c r="X173" i="1"/>
  <c r="Y173" i="1"/>
  <c r="W173" i="1"/>
  <c r="D173" i="1"/>
  <c r="V174" i="1"/>
  <c r="W174" i="1"/>
  <c r="X174" i="1"/>
  <c r="D174" i="1"/>
  <c r="V175" i="1"/>
  <c r="X175" i="1"/>
  <c r="W175" i="1"/>
  <c r="D175" i="1"/>
  <c r="Y175" i="1"/>
  <c r="V176" i="1"/>
  <c r="W176" i="1"/>
  <c r="X176" i="1"/>
  <c r="Y176" i="1"/>
  <c r="D176" i="1"/>
  <c r="V177" i="1"/>
  <c r="W177" i="1"/>
  <c r="D177" i="1"/>
  <c r="V178" i="1"/>
  <c r="W178" i="1"/>
  <c r="X178" i="1"/>
  <c r="Y178" i="1"/>
  <c r="D178" i="1"/>
  <c r="V179" i="1"/>
  <c r="X179" i="1"/>
  <c r="Y179" i="1"/>
  <c r="W179" i="1"/>
  <c r="D179" i="1"/>
  <c r="V180" i="1"/>
  <c r="W180" i="1"/>
  <c r="D180" i="1"/>
  <c r="V181" i="1"/>
  <c r="X181" i="1"/>
  <c r="Y181" i="1"/>
  <c r="W181" i="1"/>
  <c r="D181" i="1"/>
  <c r="V182" i="1"/>
  <c r="W182" i="1"/>
  <c r="X182" i="1"/>
  <c r="D182" i="1"/>
  <c r="V183" i="1"/>
  <c r="X183" i="1"/>
  <c r="W183" i="1"/>
  <c r="D183" i="1"/>
  <c r="Y183" i="1"/>
  <c r="V184" i="1"/>
  <c r="W184" i="1"/>
  <c r="X184" i="1"/>
  <c r="Y184" i="1"/>
  <c r="D184" i="1"/>
  <c r="V185" i="1"/>
  <c r="W185" i="1"/>
  <c r="D185" i="1"/>
  <c r="V186" i="1"/>
  <c r="W186" i="1"/>
  <c r="X186" i="1"/>
  <c r="Y186" i="1"/>
  <c r="D186" i="1"/>
  <c r="V187" i="1"/>
  <c r="W187" i="1"/>
  <c r="D187" i="1"/>
  <c r="V188" i="1"/>
  <c r="W188" i="1"/>
  <c r="X188" i="1"/>
  <c r="D188" i="1"/>
  <c r="V189" i="1"/>
  <c r="X189" i="1"/>
  <c r="Y189" i="1"/>
  <c r="W189" i="1"/>
  <c r="D189" i="1"/>
  <c r="V190" i="1"/>
  <c r="W190" i="1"/>
  <c r="X190" i="1"/>
  <c r="D190" i="1"/>
  <c r="V191" i="1"/>
  <c r="X191" i="1"/>
  <c r="W191" i="1"/>
  <c r="D191" i="1"/>
  <c r="Y191" i="1"/>
  <c r="V192" i="1"/>
  <c r="W192" i="1"/>
  <c r="X192" i="1"/>
  <c r="Y192" i="1"/>
  <c r="D192" i="1"/>
  <c r="V193" i="1"/>
  <c r="X193" i="1"/>
  <c r="Y193" i="1"/>
  <c r="W193" i="1"/>
  <c r="D193" i="1"/>
  <c r="V194" i="1"/>
  <c r="X194" i="1"/>
  <c r="Y194" i="1"/>
  <c r="W194" i="1"/>
  <c r="D194" i="1"/>
  <c r="V195" i="1"/>
  <c r="W195" i="1"/>
  <c r="X195" i="1"/>
  <c r="Y195" i="1"/>
  <c r="D195" i="1"/>
  <c r="V196" i="1"/>
  <c r="X196" i="1"/>
  <c r="W196" i="1"/>
  <c r="D196" i="1"/>
  <c r="Y196" i="1"/>
  <c r="V197" i="1"/>
  <c r="W197" i="1"/>
  <c r="X197" i="1"/>
  <c r="Y197" i="1"/>
  <c r="D197" i="1"/>
  <c r="V198" i="1"/>
  <c r="X198" i="1"/>
  <c r="W198" i="1"/>
  <c r="D198" i="1"/>
  <c r="Y198" i="1"/>
  <c r="V199" i="1"/>
  <c r="W199" i="1"/>
  <c r="X199" i="1"/>
  <c r="Y199" i="1"/>
  <c r="D199" i="1"/>
  <c r="V200" i="1"/>
  <c r="X200" i="1"/>
  <c r="Y200" i="1"/>
  <c r="W200" i="1"/>
  <c r="D200" i="1"/>
  <c r="V201" i="1"/>
  <c r="W201" i="1"/>
  <c r="X201" i="1"/>
  <c r="Y201" i="1"/>
  <c r="D201" i="1"/>
  <c r="V202" i="1"/>
  <c r="X202" i="1"/>
  <c r="Y202" i="1"/>
  <c r="W202" i="1"/>
  <c r="D202" i="1"/>
  <c r="V203" i="1"/>
  <c r="W203" i="1"/>
  <c r="X203" i="1"/>
  <c r="Y203" i="1"/>
  <c r="D203" i="1"/>
  <c r="V204" i="1"/>
  <c r="X204" i="1"/>
  <c r="W204" i="1"/>
  <c r="D204" i="1"/>
  <c r="Y204" i="1"/>
  <c r="V205" i="1"/>
  <c r="W205" i="1"/>
  <c r="X205" i="1"/>
  <c r="Y205" i="1"/>
  <c r="D205" i="1"/>
  <c r="V206" i="1"/>
  <c r="X206" i="1"/>
  <c r="W206" i="1"/>
  <c r="D206" i="1"/>
  <c r="Y206" i="1"/>
  <c r="V207" i="1"/>
  <c r="W207" i="1"/>
  <c r="X207" i="1"/>
  <c r="Y207" i="1"/>
  <c r="D207" i="1"/>
  <c r="V208" i="1"/>
  <c r="X208" i="1"/>
  <c r="Y208" i="1"/>
  <c r="W208" i="1"/>
  <c r="D208" i="1"/>
  <c r="V209" i="1"/>
  <c r="W209" i="1"/>
  <c r="X209" i="1"/>
  <c r="Y209" i="1"/>
  <c r="D209" i="1"/>
  <c r="V210" i="1"/>
  <c r="X210" i="1"/>
  <c r="Y210" i="1"/>
  <c r="W210" i="1"/>
  <c r="D210" i="1"/>
  <c r="V211" i="1"/>
  <c r="W211" i="1"/>
  <c r="X211" i="1"/>
  <c r="Y211" i="1"/>
  <c r="D211" i="1"/>
  <c r="V212" i="1"/>
  <c r="X212" i="1"/>
  <c r="W212" i="1"/>
  <c r="D212" i="1"/>
  <c r="Y212" i="1"/>
  <c r="V213" i="1"/>
  <c r="W213" i="1"/>
  <c r="X213" i="1"/>
  <c r="Y213" i="1"/>
  <c r="D213" i="1"/>
  <c r="V214" i="1"/>
  <c r="X214" i="1"/>
  <c r="W214" i="1"/>
  <c r="D214" i="1"/>
  <c r="Y214" i="1"/>
  <c r="V215" i="1"/>
  <c r="W215" i="1"/>
  <c r="X215" i="1"/>
  <c r="Y215" i="1"/>
  <c r="D215" i="1"/>
  <c r="V216" i="1"/>
  <c r="X216" i="1"/>
  <c r="Y216" i="1"/>
  <c r="W216" i="1"/>
  <c r="D216" i="1"/>
  <c r="V217" i="1"/>
  <c r="W217" i="1"/>
  <c r="X217" i="1"/>
  <c r="Y217" i="1"/>
  <c r="D217" i="1"/>
  <c r="V218" i="1"/>
  <c r="X218" i="1"/>
  <c r="Y218" i="1"/>
  <c r="W218" i="1"/>
  <c r="D218" i="1"/>
  <c r="V219" i="1"/>
  <c r="W219" i="1"/>
  <c r="X219" i="1"/>
  <c r="Y219" i="1"/>
  <c r="D219" i="1"/>
  <c r="V220" i="1"/>
  <c r="X220" i="1"/>
  <c r="W220" i="1"/>
  <c r="D220" i="1"/>
  <c r="Y220" i="1"/>
  <c r="V221" i="1"/>
  <c r="W221" i="1"/>
  <c r="X221" i="1"/>
  <c r="Y221" i="1"/>
  <c r="D221" i="1"/>
  <c r="V222" i="1"/>
  <c r="X222" i="1"/>
  <c r="W222" i="1"/>
  <c r="D222" i="1"/>
  <c r="Y222" i="1"/>
  <c r="V223" i="1"/>
  <c r="W223" i="1"/>
  <c r="X223" i="1"/>
  <c r="Y223" i="1"/>
  <c r="D223" i="1"/>
  <c r="V224" i="1"/>
  <c r="X224" i="1"/>
  <c r="Y224" i="1"/>
  <c r="W224" i="1"/>
  <c r="D224" i="1"/>
  <c r="V225" i="1"/>
  <c r="W225" i="1"/>
  <c r="X225" i="1"/>
  <c r="Y225" i="1"/>
  <c r="D225" i="1"/>
  <c r="V226" i="1"/>
  <c r="X226" i="1"/>
  <c r="Y226" i="1"/>
  <c r="W226" i="1"/>
  <c r="D226" i="1"/>
  <c r="V227" i="1"/>
  <c r="W227" i="1"/>
  <c r="X227" i="1"/>
  <c r="Y227" i="1"/>
  <c r="D227" i="1"/>
  <c r="V228" i="1"/>
  <c r="X228" i="1"/>
  <c r="W228" i="1"/>
  <c r="D228" i="1"/>
  <c r="Y228" i="1"/>
  <c r="V229" i="1"/>
  <c r="W229" i="1"/>
  <c r="X229" i="1"/>
  <c r="Y229" i="1"/>
  <c r="D229" i="1"/>
  <c r="V230" i="1"/>
  <c r="X230" i="1"/>
  <c r="W230" i="1"/>
  <c r="D230" i="1"/>
  <c r="Y230" i="1"/>
  <c r="V231" i="1"/>
  <c r="W231" i="1"/>
  <c r="X231" i="1"/>
  <c r="Y231" i="1"/>
  <c r="D231" i="1"/>
  <c r="V232" i="1"/>
  <c r="X232" i="1"/>
  <c r="Y232" i="1"/>
  <c r="W232" i="1"/>
  <c r="D232" i="1"/>
  <c r="V233" i="1"/>
  <c r="W233" i="1"/>
  <c r="X233" i="1"/>
  <c r="Y233" i="1"/>
  <c r="D233" i="1"/>
  <c r="V234" i="1"/>
  <c r="X234" i="1"/>
  <c r="Y234" i="1"/>
  <c r="W234" i="1"/>
  <c r="D234" i="1"/>
  <c r="V235" i="1"/>
  <c r="W235" i="1"/>
  <c r="X235" i="1"/>
  <c r="Y235" i="1"/>
  <c r="D235" i="1"/>
  <c r="V236" i="1"/>
  <c r="X236" i="1"/>
  <c r="W236" i="1"/>
  <c r="D236" i="1"/>
  <c r="Y236" i="1"/>
  <c r="V237" i="1"/>
  <c r="W237" i="1"/>
  <c r="X237" i="1"/>
  <c r="Y237" i="1"/>
  <c r="D237" i="1"/>
  <c r="V238" i="1"/>
  <c r="X238" i="1"/>
  <c r="W238" i="1"/>
  <c r="D238" i="1"/>
  <c r="Y238" i="1"/>
  <c r="V239" i="1"/>
  <c r="W239" i="1"/>
  <c r="X239" i="1"/>
  <c r="Y239" i="1"/>
  <c r="D239" i="1"/>
  <c r="V240" i="1"/>
  <c r="X240" i="1"/>
  <c r="Y240" i="1"/>
  <c r="W240" i="1"/>
  <c r="D240" i="1"/>
  <c r="V241" i="1"/>
  <c r="W241" i="1"/>
  <c r="X241" i="1"/>
  <c r="Y241" i="1"/>
  <c r="D241" i="1"/>
  <c r="V242" i="1"/>
  <c r="X242" i="1"/>
  <c r="Y242" i="1"/>
  <c r="W242" i="1"/>
  <c r="D242" i="1"/>
  <c r="V243" i="1"/>
  <c r="W243" i="1"/>
  <c r="X243" i="1"/>
  <c r="Y243" i="1"/>
  <c r="D243" i="1"/>
  <c r="V244" i="1"/>
  <c r="X244" i="1"/>
  <c r="W244" i="1"/>
  <c r="D244" i="1"/>
  <c r="Y244" i="1"/>
  <c r="V245" i="1"/>
  <c r="W245" i="1"/>
  <c r="X245" i="1"/>
  <c r="Y245" i="1"/>
  <c r="D245" i="1"/>
  <c r="V246" i="1"/>
  <c r="X246" i="1"/>
  <c r="W246" i="1"/>
  <c r="D246" i="1"/>
  <c r="Y246" i="1"/>
  <c r="V247" i="1"/>
  <c r="W247" i="1"/>
  <c r="X247" i="1"/>
  <c r="Y247" i="1"/>
  <c r="D247" i="1"/>
  <c r="V248" i="1"/>
  <c r="X248" i="1"/>
  <c r="Y248" i="1"/>
  <c r="W248" i="1"/>
  <c r="D248" i="1"/>
  <c r="V249" i="1"/>
  <c r="W249" i="1"/>
  <c r="X249" i="1"/>
  <c r="Y249" i="1"/>
  <c r="D249" i="1"/>
  <c r="V250" i="1"/>
  <c r="X250" i="1"/>
  <c r="Y250" i="1"/>
  <c r="W250" i="1"/>
  <c r="D250" i="1"/>
  <c r="V251" i="1"/>
  <c r="W251" i="1"/>
  <c r="X251" i="1"/>
  <c r="Y251" i="1"/>
  <c r="D251" i="1"/>
  <c r="V252" i="1"/>
  <c r="X252" i="1"/>
  <c r="W252" i="1"/>
  <c r="D252" i="1"/>
  <c r="Y252" i="1"/>
  <c r="V253" i="1"/>
  <c r="W253" i="1"/>
  <c r="X253" i="1"/>
  <c r="Y253" i="1"/>
  <c r="D253" i="1"/>
  <c r="V254" i="1"/>
  <c r="X254" i="1"/>
  <c r="W254" i="1"/>
  <c r="D254" i="1"/>
  <c r="Y254" i="1"/>
  <c r="V255" i="1"/>
  <c r="W255" i="1"/>
  <c r="X255" i="1"/>
  <c r="Y255" i="1"/>
  <c r="D255" i="1"/>
  <c r="V256" i="1"/>
  <c r="X256" i="1"/>
  <c r="Y256" i="1"/>
  <c r="W256" i="1"/>
  <c r="D256" i="1"/>
  <c r="V257" i="1"/>
  <c r="W257" i="1"/>
  <c r="X257" i="1"/>
  <c r="Y257" i="1"/>
  <c r="D257" i="1"/>
  <c r="V258" i="1"/>
  <c r="X258" i="1"/>
  <c r="Y258" i="1"/>
  <c r="W258" i="1"/>
  <c r="D258" i="1"/>
  <c r="V259" i="1"/>
  <c r="W259" i="1"/>
  <c r="X259" i="1"/>
  <c r="Y259" i="1"/>
  <c r="D259" i="1"/>
  <c r="V260" i="1"/>
  <c r="X260" i="1"/>
  <c r="W260" i="1"/>
  <c r="D260" i="1"/>
  <c r="Y260" i="1"/>
  <c r="V261" i="1"/>
  <c r="W261" i="1"/>
  <c r="X261" i="1"/>
  <c r="Y261" i="1"/>
  <c r="D261" i="1"/>
  <c r="V262" i="1"/>
  <c r="X262" i="1"/>
  <c r="W262" i="1"/>
  <c r="D262" i="1"/>
  <c r="Y262" i="1"/>
  <c r="V263" i="1"/>
  <c r="W263" i="1"/>
  <c r="X263" i="1"/>
  <c r="Y263" i="1"/>
  <c r="D263" i="1"/>
  <c r="V264" i="1"/>
  <c r="X264" i="1"/>
  <c r="Y264" i="1"/>
  <c r="W264" i="1"/>
  <c r="D264" i="1"/>
  <c r="V265" i="1"/>
  <c r="W265" i="1"/>
  <c r="X265" i="1"/>
  <c r="Y265" i="1"/>
  <c r="D265" i="1"/>
  <c r="V266" i="1"/>
  <c r="X266" i="1"/>
  <c r="Y266" i="1"/>
  <c r="W266" i="1"/>
  <c r="D266" i="1"/>
  <c r="V267" i="1"/>
  <c r="W267" i="1"/>
  <c r="X267" i="1"/>
  <c r="Y267" i="1"/>
  <c r="D267" i="1"/>
  <c r="V268" i="1"/>
  <c r="X268" i="1"/>
  <c r="W268" i="1"/>
  <c r="D268" i="1"/>
  <c r="Y268" i="1"/>
  <c r="V269" i="1"/>
  <c r="W269" i="1"/>
  <c r="X269" i="1"/>
  <c r="Y269" i="1"/>
  <c r="D269" i="1"/>
  <c r="V270" i="1"/>
  <c r="X270" i="1"/>
  <c r="W270" i="1"/>
  <c r="D270" i="1"/>
  <c r="Y270" i="1"/>
  <c r="V271" i="1"/>
  <c r="W271" i="1"/>
  <c r="X271" i="1"/>
  <c r="Y271" i="1"/>
  <c r="D271" i="1"/>
  <c r="V272" i="1"/>
  <c r="X272" i="1"/>
  <c r="Y272" i="1"/>
  <c r="W272" i="1"/>
  <c r="D272" i="1"/>
  <c r="V273" i="1"/>
  <c r="W273" i="1"/>
  <c r="X273" i="1"/>
  <c r="Y273" i="1"/>
  <c r="D273" i="1"/>
  <c r="V274" i="1"/>
  <c r="X274" i="1"/>
  <c r="Y274" i="1"/>
  <c r="W274" i="1"/>
  <c r="D274" i="1"/>
  <c r="V275" i="1"/>
  <c r="W275" i="1"/>
  <c r="X275" i="1"/>
  <c r="Y275" i="1"/>
  <c r="D275" i="1"/>
  <c r="V276" i="1"/>
  <c r="X276" i="1"/>
  <c r="W276" i="1"/>
  <c r="D276" i="1"/>
  <c r="V277" i="1"/>
  <c r="W277" i="1"/>
  <c r="X277" i="1"/>
  <c r="D277" i="1"/>
  <c r="V278" i="1"/>
  <c r="X278" i="1"/>
  <c r="W278" i="1"/>
  <c r="D278" i="1"/>
  <c r="Y278" i="1"/>
  <c r="V279" i="1"/>
  <c r="W279" i="1"/>
  <c r="X279" i="1"/>
  <c r="Y279" i="1"/>
  <c r="D279" i="1"/>
  <c r="V280" i="1"/>
  <c r="X280" i="1"/>
  <c r="Y280" i="1"/>
  <c r="W280" i="1"/>
  <c r="D280" i="1"/>
  <c r="V281" i="1"/>
  <c r="W281" i="1"/>
  <c r="X281" i="1"/>
  <c r="D281" i="1"/>
  <c r="V282" i="1"/>
  <c r="X282" i="1"/>
  <c r="W282" i="1"/>
  <c r="D282" i="1"/>
  <c r="Y282" i="1"/>
  <c r="V283" i="1"/>
  <c r="W283" i="1"/>
  <c r="X283" i="1"/>
  <c r="Y283" i="1"/>
  <c r="D283" i="1"/>
  <c r="V284" i="1"/>
  <c r="X284" i="1"/>
  <c r="Y284" i="1"/>
  <c r="W284" i="1"/>
  <c r="D284" i="1"/>
  <c r="V285" i="1"/>
  <c r="W285" i="1"/>
  <c r="X285" i="1"/>
  <c r="D285" i="1"/>
  <c r="V286" i="1"/>
  <c r="X286" i="1"/>
  <c r="W286" i="1"/>
  <c r="D286" i="1"/>
  <c r="Y286" i="1"/>
  <c r="V287" i="1"/>
  <c r="W287" i="1"/>
  <c r="X287" i="1"/>
  <c r="Y287" i="1"/>
  <c r="D287" i="1"/>
  <c r="V288" i="1"/>
  <c r="X288" i="1"/>
  <c r="Y288" i="1"/>
  <c r="W288" i="1"/>
  <c r="D288" i="1"/>
  <c r="V289" i="1"/>
  <c r="W289" i="1"/>
  <c r="X289" i="1"/>
  <c r="D289" i="1"/>
  <c r="V290" i="1"/>
  <c r="X290" i="1"/>
  <c r="W290" i="1"/>
  <c r="D290" i="1"/>
  <c r="Y290" i="1"/>
  <c r="V291" i="1"/>
  <c r="W291" i="1"/>
  <c r="X291" i="1"/>
  <c r="Y291" i="1"/>
  <c r="D291" i="1"/>
  <c r="V292" i="1"/>
  <c r="X292" i="1"/>
  <c r="Y292" i="1"/>
  <c r="W292" i="1"/>
  <c r="D292" i="1"/>
  <c r="V293" i="1"/>
  <c r="W293" i="1"/>
  <c r="X293" i="1"/>
  <c r="D293" i="1"/>
  <c r="V294" i="1"/>
  <c r="X294" i="1"/>
  <c r="W294" i="1"/>
  <c r="D294" i="1"/>
  <c r="Y294" i="1"/>
  <c r="V295" i="1"/>
  <c r="W295" i="1"/>
  <c r="X295" i="1"/>
  <c r="Y295" i="1"/>
  <c r="D295" i="1"/>
  <c r="V296" i="1"/>
  <c r="X296" i="1"/>
  <c r="Y296" i="1"/>
  <c r="W296" i="1"/>
  <c r="D296" i="1"/>
  <c r="V297" i="1"/>
  <c r="W297" i="1"/>
  <c r="X297" i="1"/>
  <c r="D297" i="1"/>
  <c r="V298" i="1"/>
  <c r="X298" i="1"/>
  <c r="W298" i="1"/>
  <c r="D298" i="1"/>
  <c r="Y298" i="1"/>
  <c r="V299" i="1"/>
  <c r="W299" i="1"/>
  <c r="X299" i="1"/>
  <c r="Y299" i="1"/>
  <c r="D299" i="1"/>
  <c r="V300" i="1"/>
  <c r="X300" i="1"/>
  <c r="Y300" i="1"/>
  <c r="W300" i="1"/>
  <c r="D300" i="1"/>
  <c r="V301" i="1"/>
  <c r="W301" i="1"/>
  <c r="X301" i="1"/>
  <c r="D301" i="1"/>
  <c r="V302" i="1"/>
  <c r="X302" i="1"/>
  <c r="W302" i="1"/>
  <c r="D302" i="1"/>
  <c r="Y302" i="1"/>
  <c r="V303" i="1"/>
  <c r="W303" i="1"/>
  <c r="X303" i="1"/>
  <c r="Y303" i="1"/>
  <c r="D303" i="1"/>
  <c r="V304" i="1"/>
  <c r="X304" i="1"/>
  <c r="W304" i="1"/>
  <c r="D304" i="1"/>
  <c r="V305" i="1"/>
  <c r="W305" i="1"/>
  <c r="AC305" i="1"/>
  <c r="X305" i="1"/>
  <c r="D305" i="1"/>
  <c r="V306" i="1"/>
  <c r="X306" i="1"/>
  <c r="Y306" i="1"/>
  <c r="W306" i="1"/>
  <c r="D306" i="1"/>
  <c r="V307" i="1"/>
  <c r="W307" i="1"/>
  <c r="X307" i="1"/>
  <c r="D307" i="1"/>
  <c r="V308" i="1"/>
  <c r="X308" i="1"/>
  <c r="W308" i="1"/>
  <c r="D308" i="1"/>
  <c r="V309" i="1"/>
  <c r="W309" i="1"/>
  <c r="X309" i="1"/>
  <c r="D309" i="1"/>
  <c r="V310" i="1"/>
  <c r="X310" i="1"/>
  <c r="W310" i="1"/>
  <c r="D310" i="1"/>
  <c r="Y310" i="1"/>
  <c r="V311" i="1"/>
  <c r="W311" i="1"/>
  <c r="X311" i="1"/>
  <c r="Y311" i="1"/>
  <c r="D311" i="1"/>
  <c r="V312" i="1"/>
  <c r="X312" i="1"/>
  <c r="W312" i="1"/>
  <c r="D312" i="1"/>
  <c r="V313" i="1"/>
  <c r="W313" i="1"/>
  <c r="AC313" i="1"/>
  <c r="X313" i="1"/>
  <c r="D313" i="1"/>
  <c r="V314" i="1"/>
  <c r="X314" i="1"/>
  <c r="Y314" i="1"/>
  <c r="W314" i="1"/>
  <c r="D314" i="1"/>
  <c r="V315" i="1"/>
  <c r="W315" i="1"/>
  <c r="X315" i="1"/>
  <c r="D315" i="1"/>
  <c r="V316" i="1"/>
  <c r="X316" i="1"/>
  <c r="W316" i="1"/>
  <c r="D316" i="1"/>
  <c r="V317" i="1"/>
  <c r="W317" i="1"/>
  <c r="X317" i="1"/>
  <c r="D317" i="1"/>
  <c r="V318" i="1"/>
  <c r="X318" i="1"/>
  <c r="W318" i="1"/>
  <c r="D318" i="1"/>
  <c r="Y318" i="1"/>
  <c r="V319" i="1"/>
  <c r="W319" i="1"/>
  <c r="X319" i="1"/>
  <c r="Y319" i="1"/>
  <c r="D319" i="1"/>
  <c r="V320" i="1"/>
  <c r="X320" i="1"/>
  <c r="W320" i="1"/>
  <c r="D320" i="1"/>
  <c r="V321" i="1"/>
  <c r="W321" i="1"/>
  <c r="AC321" i="1"/>
  <c r="X321" i="1"/>
  <c r="D321" i="1"/>
  <c r="V322" i="1"/>
  <c r="X322" i="1"/>
  <c r="Y322" i="1"/>
  <c r="W322" i="1"/>
  <c r="D322" i="1"/>
  <c r="V323" i="1"/>
  <c r="W323" i="1"/>
  <c r="X323" i="1"/>
  <c r="D323" i="1"/>
  <c r="V324" i="1"/>
  <c r="X324" i="1"/>
  <c r="W324" i="1"/>
  <c r="D324" i="1"/>
  <c r="V325" i="1"/>
  <c r="W325" i="1"/>
  <c r="X325" i="1"/>
  <c r="D325" i="1"/>
  <c r="V326" i="1"/>
  <c r="X326" i="1"/>
  <c r="W326" i="1"/>
  <c r="D326" i="1"/>
  <c r="Y326" i="1"/>
  <c r="V327" i="1"/>
  <c r="W327" i="1"/>
  <c r="X327" i="1"/>
  <c r="Y327" i="1"/>
  <c r="D327" i="1"/>
  <c r="V328" i="1"/>
  <c r="X328" i="1"/>
  <c r="W328" i="1"/>
  <c r="D328" i="1"/>
  <c r="V329" i="1"/>
  <c r="W329" i="1"/>
  <c r="D329" i="1"/>
  <c r="V330" i="1"/>
  <c r="W330" i="1"/>
  <c r="D330" i="1"/>
  <c r="V331" i="1"/>
  <c r="W331" i="1"/>
  <c r="X331" i="1"/>
  <c r="D331" i="1"/>
  <c r="V332" i="1"/>
  <c r="W332" i="1"/>
  <c r="AC332" i="1"/>
  <c r="D332" i="1"/>
  <c r="V333" i="1"/>
  <c r="W333" i="1"/>
  <c r="D333" i="1"/>
  <c r="V334" i="1"/>
  <c r="W334" i="1"/>
  <c r="D334" i="1"/>
  <c r="V335" i="1"/>
  <c r="W335" i="1"/>
  <c r="X335" i="1"/>
  <c r="D335" i="1"/>
  <c r="V336" i="1"/>
  <c r="W336" i="1"/>
  <c r="AC336" i="1"/>
  <c r="D336" i="1"/>
  <c r="V337" i="1"/>
  <c r="W337" i="1"/>
  <c r="D337" i="1"/>
  <c r="V338" i="1"/>
  <c r="W338" i="1"/>
  <c r="D338" i="1"/>
  <c r="V339" i="1"/>
  <c r="W339" i="1"/>
  <c r="X339" i="1"/>
  <c r="D339" i="1"/>
  <c r="V340" i="1"/>
  <c r="W340" i="1"/>
  <c r="AC340" i="1"/>
  <c r="D340" i="1"/>
  <c r="V341" i="1"/>
  <c r="W341" i="1"/>
  <c r="D341" i="1"/>
  <c r="AD5" i="1"/>
  <c r="AD7" i="1"/>
  <c r="AD8" i="1"/>
  <c r="AD12" i="1"/>
  <c r="AD13" i="1"/>
  <c r="AD15" i="1"/>
  <c r="AD20" i="1"/>
  <c r="AD21" i="1"/>
  <c r="AD23" i="1"/>
  <c r="AD24" i="1"/>
  <c r="AD28" i="1"/>
  <c r="AD29" i="1"/>
  <c r="AD30" i="1"/>
  <c r="AD31" i="1"/>
  <c r="AD34" i="1"/>
  <c r="AD36" i="1"/>
  <c r="AD37" i="1"/>
  <c r="AD38" i="1"/>
  <c r="AD39" i="1"/>
  <c r="AD40" i="1"/>
  <c r="AD42" i="1"/>
  <c r="AD44" i="1"/>
  <c r="AD45" i="1"/>
  <c r="AD46" i="1"/>
  <c r="AD47" i="1"/>
  <c r="AD50" i="1"/>
  <c r="AD52" i="1"/>
  <c r="AD53" i="1"/>
  <c r="AD54" i="1"/>
  <c r="AD55" i="1"/>
  <c r="AD56" i="1"/>
  <c r="AD58" i="1"/>
  <c r="AD60" i="1"/>
  <c r="AD61" i="1"/>
  <c r="AD62" i="1"/>
  <c r="AD63" i="1"/>
  <c r="AD64" i="1"/>
  <c r="AD65" i="1"/>
  <c r="AD66" i="1"/>
  <c r="AD69" i="1"/>
  <c r="AD70" i="1"/>
  <c r="AD71" i="1"/>
  <c r="AD72" i="1"/>
  <c r="AD74" i="1"/>
  <c r="AD76" i="1"/>
  <c r="AD77" i="1"/>
  <c r="AD78" i="1"/>
  <c r="AD79" i="1"/>
  <c r="AD80" i="1"/>
  <c r="AD82" i="1"/>
  <c r="AD83" i="1"/>
  <c r="AD84" i="1"/>
  <c r="AD85" i="1"/>
  <c r="AD86" i="1"/>
  <c r="AD87" i="1"/>
  <c r="AD88" i="1"/>
  <c r="AD90" i="1"/>
  <c r="AD92" i="1"/>
  <c r="AD93" i="1"/>
  <c r="AD94" i="1"/>
  <c r="AD95" i="1"/>
  <c r="AD96" i="1"/>
  <c r="AD98" i="1"/>
  <c r="AD100" i="1"/>
  <c r="AD101" i="1"/>
  <c r="AD102" i="1"/>
  <c r="AD103" i="1"/>
  <c r="AD104" i="1"/>
  <c r="AD106" i="1"/>
  <c r="AD108" i="1"/>
  <c r="AD109" i="1"/>
  <c r="AD110" i="1"/>
  <c r="AD111" i="1"/>
  <c r="AD112" i="1"/>
  <c r="AD114" i="1"/>
  <c r="AD115" i="1"/>
  <c r="AD116" i="1"/>
  <c r="AD117" i="1"/>
  <c r="AD118" i="1"/>
  <c r="AD119" i="1"/>
  <c r="AD120" i="1"/>
  <c r="AD122" i="1"/>
  <c r="AD124" i="1"/>
  <c r="AD125" i="1"/>
  <c r="AD126" i="1"/>
  <c r="AD127" i="1"/>
  <c r="AD128" i="1"/>
  <c r="AD130" i="1"/>
  <c r="AD132" i="1"/>
  <c r="AD133" i="1"/>
  <c r="AD134" i="1"/>
  <c r="AD135" i="1"/>
  <c r="AD136" i="1"/>
  <c r="AD138" i="1"/>
  <c r="AD140" i="1"/>
  <c r="AD141" i="1"/>
  <c r="AD142" i="1"/>
  <c r="AD143" i="1"/>
  <c r="AD144" i="1"/>
  <c r="AD146" i="1"/>
  <c r="AD147" i="1"/>
  <c r="AD148" i="1"/>
  <c r="AD149" i="1"/>
  <c r="AD150" i="1"/>
  <c r="AD151" i="1"/>
  <c r="AD152" i="1"/>
  <c r="AD154" i="1"/>
  <c r="AD156" i="1"/>
  <c r="AD157" i="1"/>
  <c r="AD158" i="1"/>
  <c r="AD159" i="1"/>
  <c r="AD160" i="1"/>
  <c r="AD162" i="1"/>
  <c r="AD164" i="1"/>
  <c r="AD165" i="1"/>
  <c r="AD166" i="1"/>
  <c r="AD167" i="1"/>
  <c r="AD168" i="1"/>
  <c r="AD170" i="1"/>
  <c r="AD172" i="1"/>
  <c r="AD173" i="1"/>
  <c r="AD174" i="1"/>
  <c r="AD175" i="1"/>
  <c r="AD176" i="1"/>
  <c r="AD178" i="1"/>
  <c r="AD179" i="1"/>
  <c r="AD181" i="1"/>
  <c r="AD182" i="1"/>
  <c r="AD183" i="1"/>
  <c r="AD184" i="1"/>
  <c r="AD186" i="1"/>
  <c r="AD188" i="1"/>
  <c r="AD189" i="1"/>
  <c r="AD190" i="1"/>
  <c r="AD191" i="1"/>
  <c r="AD192" i="1"/>
  <c r="AD194" i="1"/>
  <c r="AD196" i="1"/>
  <c r="AD197" i="1"/>
  <c r="AD198" i="1"/>
  <c r="AD200" i="1"/>
  <c r="AD201" i="1"/>
  <c r="AD202" i="1"/>
  <c r="AD204" i="1"/>
  <c r="AD205" i="1"/>
  <c r="AD208" i="1"/>
  <c r="AD209" i="1"/>
  <c r="AD210" i="1"/>
  <c r="AD212" i="1"/>
  <c r="AD213" i="1"/>
  <c r="AD216" i="1"/>
  <c r="AD217" i="1"/>
  <c r="AD218" i="1"/>
  <c r="AD220" i="1"/>
  <c r="AD221" i="1"/>
  <c r="AD222" i="1"/>
  <c r="AD224" i="1"/>
  <c r="AD225" i="1"/>
  <c r="AD226" i="1"/>
  <c r="AD228" i="1"/>
  <c r="AD229" i="1"/>
  <c r="AD230" i="1"/>
  <c r="AD232" i="1"/>
  <c r="AD233" i="1"/>
  <c r="AD234" i="1"/>
  <c r="AD236" i="1"/>
  <c r="AD237" i="1"/>
  <c r="AD240" i="1"/>
  <c r="AD241" i="1"/>
  <c r="AD242" i="1"/>
  <c r="AD244" i="1"/>
  <c r="AD245" i="1"/>
  <c r="AD248" i="1"/>
  <c r="AD249" i="1"/>
  <c r="AD250" i="1"/>
  <c r="AD252" i="1"/>
  <c r="AD253" i="1"/>
  <c r="AD254" i="1"/>
  <c r="AD256" i="1"/>
  <c r="AD257" i="1"/>
  <c r="AD258" i="1"/>
  <c r="AD260" i="1"/>
  <c r="AD261" i="1"/>
  <c r="AD262" i="1"/>
  <c r="AD264" i="1"/>
  <c r="AD265" i="1"/>
  <c r="AD266" i="1"/>
  <c r="AD268" i="1"/>
  <c r="AD269" i="1"/>
  <c r="AD272" i="1"/>
  <c r="AD273" i="1"/>
  <c r="AD274" i="1"/>
  <c r="AD278" i="1"/>
  <c r="AD280" i="1"/>
  <c r="AD281" i="1"/>
  <c r="AD282" i="1"/>
  <c r="AD284" i="1"/>
  <c r="AD285" i="1"/>
  <c r="AD286" i="1"/>
  <c r="AD288" i="1"/>
  <c r="AD289" i="1"/>
  <c r="AD290" i="1"/>
  <c r="AD292" i="1"/>
  <c r="AD293" i="1"/>
  <c r="AD294" i="1"/>
  <c r="AD296" i="1"/>
  <c r="AD297" i="1"/>
  <c r="AD298" i="1"/>
  <c r="AD300" i="1"/>
  <c r="AD301" i="1"/>
  <c r="AD302" i="1"/>
  <c r="AD306" i="1"/>
  <c r="AD310" i="1"/>
  <c r="AD314" i="1"/>
  <c r="AD318" i="1"/>
  <c r="AD322" i="1"/>
  <c r="AD326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6" i="1"/>
  <c r="AC307" i="1"/>
  <c r="AC308" i="1"/>
  <c r="AC309" i="1"/>
  <c r="AC310" i="1"/>
  <c r="AC311" i="1"/>
  <c r="AC312" i="1"/>
  <c r="AC314" i="1"/>
  <c r="AC315" i="1"/>
  <c r="AC316" i="1"/>
  <c r="AC317" i="1"/>
  <c r="AC318" i="1"/>
  <c r="AC319" i="1"/>
  <c r="AC320" i="1"/>
  <c r="AC322" i="1"/>
  <c r="AC323" i="1"/>
  <c r="AC324" i="1"/>
  <c r="AC325" i="1"/>
  <c r="AC326" i="1"/>
  <c r="AC327" i="1"/>
  <c r="AC328" i="1"/>
  <c r="AC330" i="1"/>
  <c r="AC331" i="1"/>
  <c r="AC334" i="1"/>
  <c r="AC335" i="1"/>
  <c r="AC338" i="1"/>
  <c r="AC339" i="1"/>
  <c r="AB341" i="1"/>
  <c r="AB340" i="1"/>
  <c r="AB339" i="1"/>
  <c r="AB337" i="1"/>
  <c r="AB336" i="1"/>
  <c r="AB335" i="1"/>
  <c r="AB333" i="1"/>
  <c r="AB332" i="1"/>
  <c r="AB331" i="1"/>
  <c r="AB329" i="1"/>
  <c r="AB328" i="1"/>
  <c r="AB327" i="1"/>
  <c r="AB326" i="1"/>
  <c r="AB325" i="1"/>
  <c r="AB323" i="1"/>
  <c r="AB321" i="1"/>
  <c r="AB320" i="1"/>
  <c r="AB319" i="1"/>
  <c r="AB318" i="1"/>
  <c r="AB317" i="1"/>
  <c r="AB316" i="1"/>
  <c r="AB315" i="1"/>
  <c r="AB313" i="1"/>
  <c r="AB312" i="1"/>
  <c r="AB311" i="1"/>
  <c r="AB310" i="1"/>
  <c r="AB309" i="1"/>
  <c r="AB307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3" i="1"/>
  <c r="AB272" i="1"/>
  <c r="AB271" i="1"/>
  <c r="AB270" i="1"/>
  <c r="AB269" i="1"/>
  <c r="AB268" i="1"/>
  <c r="AB267" i="1"/>
  <c r="AB265" i="1"/>
  <c r="AB264" i="1"/>
  <c r="AB263" i="1"/>
  <c r="AB262" i="1"/>
  <c r="AB261" i="1"/>
  <c r="AB260" i="1"/>
  <c r="AB259" i="1"/>
  <c r="AB257" i="1"/>
  <c r="AB256" i="1"/>
  <c r="AB255" i="1"/>
  <c r="AB254" i="1"/>
  <c r="AB253" i="1"/>
  <c r="AB252" i="1"/>
  <c r="AB251" i="1"/>
  <c r="AB249" i="1"/>
  <c r="AB248" i="1"/>
  <c r="AB247" i="1"/>
  <c r="AB246" i="1"/>
  <c r="AB245" i="1"/>
  <c r="AB244" i="1"/>
  <c r="AB243" i="1"/>
  <c r="AB241" i="1"/>
  <c r="AB240" i="1"/>
  <c r="AB239" i="1"/>
  <c r="AB238" i="1"/>
  <c r="AB237" i="1"/>
  <c r="AB236" i="1"/>
  <c r="AB235" i="1"/>
  <c r="AB233" i="1"/>
  <c r="AB232" i="1"/>
  <c r="AB231" i="1"/>
  <c r="AB230" i="1"/>
  <c r="AB229" i="1"/>
  <c r="AB228" i="1"/>
  <c r="AB227" i="1"/>
  <c r="AB225" i="1"/>
  <c r="AB224" i="1"/>
  <c r="AB223" i="1"/>
  <c r="AB222" i="1"/>
  <c r="AB221" i="1"/>
  <c r="AB220" i="1"/>
  <c r="AB219" i="1"/>
  <c r="AB217" i="1"/>
  <c r="AB216" i="1"/>
  <c r="AB215" i="1"/>
  <c r="AB214" i="1"/>
  <c r="AB213" i="1"/>
  <c r="AB212" i="1"/>
  <c r="AB211" i="1"/>
  <c r="AB209" i="1"/>
  <c r="AB208" i="1"/>
  <c r="AB207" i="1"/>
  <c r="AB206" i="1"/>
  <c r="AB205" i="1"/>
  <c r="AB204" i="1"/>
  <c r="AB203" i="1"/>
  <c r="AB201" i="1"/>
  <c r="AB200" i="1"/>
  <c r="AB199" i="1"/>
  <c r="AB198" i="1"/>
  <c r="AB197" i="1"/>
  <c r="AB196" i="1"/>
  <c r="AB195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B347" i="1"/>
  <c r="B348" i="1"/>
  <c r="Y325" i="1"/>
  <c r="AD325" i="1"/>
  <c r="Y324" i="1"/>
  <c r="AD324" i="1"/>
  <c r="Y321" i="1"/>
  <c r="AD321" i="1"/>
  <c r="Y317" i="1"/>
  <c r="AD317" i="1"/>
  <c r="Y316" i="1"/>
  <c r="AD316" i="1"/>
  <c r="Y313" i="1"/>
  <c r="AD313" i="1"/>
  <c r="Y309" i="1"/>
  <c r="AD309" i="1"/>
  <c r="AD308" i="1"/>
  <c r="Y308" i="1"/>
  <c r="Y305" i="1"/>
  <c r="AD305" i="1"/>
  <c r="AB308" i="1"/>
  <c r="AD270" i="1"/>
  <c r="AD238" i="1"/>
  <c r="AD206" i="1"/>
  <c r="X337" i="1"/>
  <c r="AC337" i="1"/>
  <c r="X334" i="1"/>
  <c r="AB334" i="1"/>
  <c r="X329" i="1"/>
  <c r="AC329" i="1"/>
  <c r="Y276" i="1"/>
  <c r="AD276" i="1"/>
  <c r="Y323" i="1"/>
  <c r="AD323" i="1"/>
  <c r="Y315" i="1"/>
  <c r="AD315" i="1"/>
  <c r="Y307" i="1"/>
  <c r="AD307" i="1"/>
  <c r="Y277" i="1"/>
  <c r="AD277" i="1"/>
  <c r="AB324" i="1"/>
  <c r="AD246" i="1"/>
  <c r="AD214" i="1"/>
  <c r="X341" i="1"/>
  <c r="AC341" i="1"/>
  <c r="X338" i="1"/>
  <c r="AB338" i="1"/>
  <c r="X333" i="1"/>
  <c r="AC333" i="1"/>
  <c r="X330" i="1"/>
  <c r="AB330" i="1"/>
  <c r="Y328" i="1"/>
  <c r="AD328" i="1"/>
  <c r="Y320" i="1"/>
  <c r="AD320" i="1"/>
  <c r="Y312" i="1"/>
  <c r="AD312" i="1"/>
  <c r="Y304" i="1"/>
  <c r="AD304" i="1"/>
  <c r="Y339" i="1"/>
  <c r="Y335" i="1"/>
  <c r="Y18" i="1"/>
  <c r="AD18" i="1"/>
  <c r="X27" i="1"/>
  <c r="AA27" i="1"/>
  <c r="AE4" i="1"/>
  <c r="AB194" i="1"/>
  <c r="AB202" i="1"/>
  <c r="AB210" i="1"/>
  <c r="AB218" i="1"/>
  <c r="AB226" i="1"/>
  <c r="AB234" i="1"/>
  <c r="AB242" i="1"/>
  <c r="AB250" i="1"/>
  <c r="AB258" i="1"/>
  <c r="AB266" i="1"/>
  <c r="AB274" i="1"/>
  <c r="AB306" i="1"/>
  <c r="AB314" i="1"/>
  <c r="AB322" i="1"/>
  <c r="AD68" i="1"/>
  <c r="AD48" i="1"/>
  <c r="AD32" i="1"/>
  <c r="X340" i="1"/>
  <c r="X336" i="1"/>
  <c r="X332" i="1"/>
  <c r="Y301" i="1"/>
  <c r="Y297" i="1"/>
  <c r="Y293" i="1"/>
  <c r="Y289" i="1"/>
  <c r="Y285" i="1"/>
  <c r="Y281" i="1"/>
  <c r="X4" i="1"/>
  <c r="AB193" i="1"/>
  <c r="AD193" i="1"/>
  <c r="Y331" i="1"/>
  <c r="AA9" i="1"/>
  <c r="X9" i="1"/>
  <c r="AB75" i="1"/>
  <c r="AB107" i="1"/>
  <c r="AB139" i="1"/>
  <c r="AB171" i="1"/>
  <c r="AD339" i="1"/>
  <c r="AD335" i="1"/>
  <c r="AD331" i="1"/>
  <c r="AD327" i="1"/>
  <c r="AD319" i="1"/>
  <c r="AD311" i="1"/>
  <c r="AD303" i="1"/>
  <c r="AD299" i="1"/>
  <c r="AD295" i="1"/>
  <c r="AD291" i="1"/>
  <c r="AD287" i="1"/>
  <c r="AD283" i="1"/>
  <c r="AD279" i="1"/>
  <c r="AD275" i="1"/>
  <c r="AD271" i="1"/>
  <c r="AD267" i="1"/>
  <c r="AD263" i="1"/>
  <c r="AD259" i="1"/>
  <c r="AD255" i="1"/>
  <c r="AD251" i="1"/>
  <c r="AD247" i="1"/>
  <c r="AD243" i="1"/>
  <c r="AD239" i="1"/>
  <c r="AD235" i="1"/>
  <c r="AD231" i="1"/>
  <c r="AD227" i="1"/>
  <c r="AD223" i="1"/>
  <c r="AD219" i="1"/>
  <c r="AD215" i="1"/>
  <c r="AD211" i="1"/>
  <c r="AD207" i="1"/>
  <c r="AD203" i="1"/>
  <c r="AD199" i="1"/>
  <c r="AD195" i="1"/>
  <c r="AD171" i="1"/>
  <c r="AD139" i="1"/>
  <c r="AD107" i="1"/>
  <c r="AD75" i="1"/>
  <c r="AD67" i="1"/>
  <c r="AD16" i="1"/>
  <c r="Y26" i="1"/>
  <c r="AD26" i="1"/>
  <c r="Y10" i="1"/>
  <c r="AD10" i="1"/>
  <c r="X187" i="1"/>
  <c r="Y174" i="1"/>
  <c r="Y166" i="1"/>
  <c r="Y158" i="1"/>
  <c r="Y150" i="1"/>
  <c r="Y142" i="1"/>
  <c r="Y134" i="1"/>
  <c r="Y126" i="1"/>
  <c r="Y118" i="1"/>
  <c r="Y110" i="1"/>
  <c r="Y102" i="1"/>
  <c r="Y94" i="1"/>
  <c r="Y86" i="1"/>
  <c r="Y78" i="1"/>
  <c r="X131" i="1"/>
  <c r="AA131" i="1"/>
  <c r="AA91" i="1"/>
  <c r="X91" i="1"/>
  <c r="AA81" i="1"/>
  <c r="X81" i="1"/>
  <c r="AA41" i="1"/>
  <c r="X41" i="1"/>
  <c r="AA17" i="1"/>
  <c r="X17" i="1"/>
  <c r="Y190" i="1"/>
  <c r="Y182" i="1"/>
  <c r="AA155" i="1"/>
  <c r="X155" i="1"/>
  <c r="AA145" i="1"/>
  <c r="X145" i="1"/>
  <c r="AA105" i="1"/>
  <c r="X105" i="1"/>
  <c r="AA180" i="1"/>
  <c r="X180" i="1"/>
  <c r="AA169" i="1"/>
  <c r="X169" i="1"/>
  <c r="Y188" i="1"/>
  <c r="X185" i="1"/>
  <c r="X177" i="1"/>
  <c r="Y172" i="1"/>
  <c r="Y164" i="1"/>
  <c r="X161" i="1"/>
  <c r="Y156" i="1"/>
  <c r="X153" i="1"/>
  <c r="Y148" i="1"/>
  <c r="Y140" i="1"/>
  <c r="Y132" i="1"/>
  <c r="X129" i="1"/>
  <c r="Y124" i="1"/>
  <c r="X121" i="1"/>
  <c r="Y116" i="1"/>
  <c r="Y108" i="1"/>
  <c r="Y100" i="1"/>
  <c r="X97" i="1"/>
  <c r="Y92" i="1"/>
  <c r="X89" i="1"/>
  <c r="Y84" i="1"/>
  <c r="Y76" i="1"/>
  <c r="B4" i="1"/>
  <c r="AA4" i="1"/>
  <c r="AA200" i="1"/>
  <c r="X163" i="1"/>
  <c r="AA123" i="1"/>
  <c r="X123" i="1"/>
  <c r="AA113" i="1"/>
  <c r="X113" i="1"/>
  <c r="X99" i="1"/>
  <c r="X59" i="1"/>
  <c r="AA59" i="1"/>
  <c r="AA49" i="1"/>
  <c r="X49" i="1"/>
  <c r="X35" i="1"/>
  <c r="AA137" i="1"/>
  <c r="X137" i="1"/>
  <c r="AA73" i="1"/>
  <c r="X73" i="1"/>
  <c r="Y62" i="1"/>
  <c r="Y54" i="1"/>
  <c r="Y46" i="1"/>
  <c r="Y38" i="1"/>
  <c r="Y30" i="1"/>
  <c r="Y22" i="1"/>
  <c r="Y14" i="1"/>
  <c r="Y6" i="1"/>
  <c r="AA57" i="1"/>
  <c r="X57" i="1"/>
  <c r="X43" i="1"/>
  <c r="AA25" i="1"/>
  <c r="X25" i="1"/>
  <c r="X11" i="1"/>
  <c r="X51" i="1"/>
  <c r="AA33" i="1"/>
  <c r="X33" i="1"/>
  <c r="X19" i="1"/>
  <c r="Y51" i="1"/>
  <c r="AD51" i="1"/>
  <c r="Y11" i="1"/>
  <c r="AD11" i="1"/>
  <c r="Y57" i="1"/>
  <c r="AD57" i="1"/>
  <c r="Y137" i="1"/>
  <c r="AD137" i="1"/>
  <c r="Y49" i="1"/>
  <c r="AD49" i="1"/>
  <c r="Y99" i="1"/>
  <c r="AD99" i="1"/>
  <c r="Y177" i="1"/>
  <c r="AD177" i="1"/>
  <c r="Y187" i="1"/>
  <c r="AD187" i="1"/>
  <c r="Y9" i="1"/>
  <c r="AD9" i="1"/>
  <c r="Y332" i="1"/>
  <c r="AD332" i="1"/>
  <c r="Y341" i="1"/>
  <c r="AD341" i="1"/>
  <c r="Y337" i="1"/>
  <c r="AD337" i="1"/>
  <c r="Y19" i="1"/>
  <c r="AD19" i="1"/>
  <c r="Y25" i="1"/>
  <c r="AD25" i="1"/>
  <c r="Y113" i="1"/>
  <c r="AD113" i="1"/>
  <c r="Y163" i="1"/>
  <c r="AD163" i="1"/>
  <c r="Y97" i="1"/>
  <c r="AD97" i="1"/>
  <c r="Y121" i="1"/>
  <c r="AD121" i="1"/>
  <c r="Y161" i="1"/>
  <c r="AD161" i="1"/>
  <c r="Y185" i="1"/>
  <c r="AD185" i="1"/>
  <c r="Y180" i="1"/>
  <c r="AD180" i="1"/>
  <c r="Y145" i="1"/>
  <c r="AD145" i="1"/>
  <c r="Y17" i="1"/>
  <c r="AD17" i="1"/>
  <c r="Y81" i="1"/>
  <c r="AD81" i="1"/>
  <c r="Y336" i="1"/>
  <c r="AD336" i="1"/>
  <c r="Y330" i="1"/>
  <c r="AD330" i="1"/>
  <c r="Y33" i="1"/>
  <c r="AD33" i="1"/>
  <c r="Y73" i="1"/>
  <c r="AD73" i="1"/>
  <c r="Y131" i="1"/>
  <c r="AD131" i="1"/>
  <c r="Y340" i="1"/>
  <c r="AD340" i="1"/>
  <c r="Y338" i="1"/>
  <c r="AD338" i="1"/>
  <c r="Y334" i="1"/>
  <c r="AD334" i="1"/>
  <c r="Y43" i="1"/>
  <c r="AD43" i="1"/>
  <c r="Y35" i="1"/>
  <c r="AD35" i="1"/>
  <c r="Y59" i="1"/>
  <c r="AD59" i="1"/>
  <c r="Y123" i="1"/>
  <c r="AD123" i="1"/>
  <c r="D4" i="1"/>
  <c r="AB4" i="1"/>
  <c r="AC4" i="1"/>
  <c r="Y89" i="1"/>
  <c r="AD89" i="1"/>
  <c r="Y129" i="1"/>
  <c r="AD129" i="1"/>
  <c r="Y153" i="1"/>
  <c r="AD153" i="1"/>
  <c r="Y169" i="1"/>
  <c r="AD169" i="1"/>
  <c r="Y105" i="1"/>
  <c r="AD105" i="1"/>
  <c r="Y155" i="1"/>
  <c r="AD155" i="1"/>
  <c r="Y41" i="1"/>
  <c r="AD41" i="1"/>
  <c r="Y91" i="1"/>
  <c r="AD91" i="1"/>
  <c r="Y27" i="1"/>
  <c r="AD27" i="1"/>
  <c r="Y333" i="1"/>
  <c r="AD333" i="1"/>
  <c r="Y329" i="1"/>
  <c r="AD329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5" i="1"/>
  <c r="E9" i="1"/>
  <c r="E17" i="1"/>
  <c r="E25" i="1"/>
  <c r="E33" i="1"/>
  <c r="E41" i="1"/>
  <c r="E49" i="1"/>
  <c r="E57" i="1"/>
  <c r="E65" i="1"/>
  <c r="E73" i="1"/>
  <c r="E81" i="1"/>
  <c r="E89" i="1"/>
  <c r="E97" i="1"/>
  <c r="E105" i="1"/>
  <c r="E113" i="1"/>
  <c r="E121" i="1"/>
  <c r="E129" i="1"/>
  <c r="E137" i="1"/>
  <c r="E145" i="1"/>
  <c r="E153" i="1"/>
  <c r="E161" i="1"/>
  <c r="E169" i="1"/>
  <c r="E177" i="1"/>
  <c r="E185" i="1"/>
  <c r="E193" i="1"/>
  <c r="E201" i="1"/>
  <c r="E209" i="1"/>
  <c r="E217" i="1"/>
  <c r="E225" i="1"/>
  <c r="E233" i="1"/>
  <c r="E241" i="1"/>
  <c r="E249" i="1"/>
  <c r="E257" i="1"/>
  <c r="E265" i="1"/>
  <c r="E273" i="1"/>
  <c r="E281" i="1"/>
  <c r="E289" i="1"/>
  <c r="E297" i="1"/>
  <c r="E305" i="1"/>
  <c r="E313" i="1"/>
  <c r="E321" i="1"/>
  <c r="E329" i="1"/>
  <c r="E337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80" i="1"/>
  <c r="E284" i="1"/>
  <c r="E288" i="1"/>
  <c r="E292" i="1"/>
  <c r="E296" i="1"/>
  <c r="E300" i="1"/>
  <c r="E308" i="1"/>
  <c r="E316" i="1"/>
  <c r="E324" i="1"/>
  <c r="E13" i="1"/>
  <c r="E21" i="1"/>
  <c r="E29" i="1"/>
  <c r="E37" i="1"/>
  <c r="E45" i="1"/>
  <c r="E53" i="1"/>
  <c r="E61" i="1"/>
  <c r="E69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41" i="1"/>
  <c r="E6" i="1"/>
  <c r="E22" i="1"/>
  <c r="E38" i="1"/>
  <c r="E54" i="1"/>
  <c r="E70" i="1"/>
  <c r="E86" i="1"/>
  <c r="E102" i="1"/>
  <c r="E118" i="1"/>
  <c r="E134" i="1"/>
  <c r="E150" i="1"/>
  <c r="E166" i="1"/>
  <c r="E182" i="1"/>
  <c r="E198" i="1"/>
  <c r="E230" i="1"/>
  <c r="E262" i="1"/>
  <c r="E278" i="1"/>
  <c r="E294" i="1"/>
  <c r="E310" i="1"/>
  <c r="E326" i="1"/>
  <c r="E10" i="1"/>
  <c r="E42" i="1"/>
  <c r="E74" i="1"/>
  <c r="E106" i="1"/>
  <c r="E138" i="1"/>
  <c r="E170" i="1"/>
  <c r="E202" i="1"/>
  <c r="E234" i="1"/>
  <c r="E266" i="1"/>
  <c r="E298" i="1"/>
  <c r="E330" i="1"/>
  <c r="E30" i="1"/>
  <c r="E62" i="1"/>
  <c r="E110" i="1"/>
  <c r="E142" i="1"/>
  <c r="E174" i="1"/>
  <c r="E206" i="1"/>
  <c r="E254" i="1"/>
  <c r="E302" i="1"/>
  <c r="E334" i="1"/>
  <c r="E50" i="1"/>
  <c r="E98" i="1"/>
  <c r="E162" i="1"/>
  <c r="E226" i="1"/>
  <c r="E290" i="1"/>
  <c r="E338" i="1"/>
  <c r="E26" i="1"/>
  <c r="E58" i="1"/>
  <c r="E90" i="1"/>
  <c r="E122" i="1"/>
  <c r="E154" i="1"/>
  <c r="E186" i="1"/>
  <c r="E218" i="1"/>
  <c r="E250" i="1"/>
  <c r="E282" i="1"/>
  <c r="E314" i="1"/>
  <c r="E14" i="1"/>
  <c r="E46" i="1"/>
  <c r="E94" i="1"/>
  <c r="E126" i="1"/>
  <c r="E190" i="1"/>
  <c r="E222" i="1"/>
  <c r="E270" i="1"/>
  <c r="E318" i="1"/>
  <c r="E66" i="1"/>
  <c r="E82" i="1"/>
  <c r="E146" i="1"/>
  <c r="E210" i="1"/>
  <c r="E258" i="1"/>
  <c r="E306" i="1"/>
  <c r="E78" i="1"/>
  <c r="E158" i="1"/>
  <c r="E238" i="1"/>
  <c r="E286" i="1"/>
  <c r="E18" i="1"/>
  <c r="E114" i="1"/>
  <c r="E178" i="1"/>
  <c r="E242" i="1"/>
  <c r="E322" i="1"/>
  <c r="E34" i="1"/>
  <c r="E130" i="1"/>
  <c r="E194" i="1"/>
  <c r="E274" i="1"/>
  <c r="E339" i="1"/>
  <c r="E276" i="1"/>
  <c r="E331" i="1"/>
  <c r="E340" i="1"/>
  <c r="E335" i="1"/>
  <c r="E246" i="1"/>
  <c r="E328" i="1"/>
  <c r="E320" i="1"/>
  <c r="E312" i="1"/>
  <c r="E304" i="1"/>
  <c r="E68" i="1"/>
  <c r="E332" i="1"/>
  <c r="E214" i="1"/>
  <c r="E336" i="1"/>
  <c r="AD4" i="1"/>
  <c r="Y4" i="1"/>
  <c r="Z19" i="1"/>
  <c r="Z187" i="1"/>
  <c r="Z137" i="1"/>
  <c r="Z51" i="1"/>
  <c r="Z13" i="1"/>
  <c r="Z29" i="1"/>
  <c r="Z45" i="1"/>
  <c r="Z61" i="1"/>
  <c r="Z5" i="1"/>
  <c r="Z21" i="1"/>
  <c r="Z101" i="1"/>
  <c r="Z117" i="1"/>
  <c r="Z133" i="1"/>
  <c r="Z149" i="1"/>
  <c r="Z165" i="1"/>
  <c r="Z37" i="1"/>
  <c r="Z53" i="1"/>
  <c r="Z85" i="1"/>
  <c r="Z280" i="1"/>
  <c r="Z284" i="1"/>
  <c r="Z288" i="1"/>
  <c r="Z292" i="1"/>
  <c r="Z296" i="1"/>
  <c r="Z300" i="1"/>
  <c r="Z4" i="1"/>
  <c r="Z270" i="1"/>
  <c r="Z237" i="1"/>
  <c r="Z203" i="1"/>
  <c r="Z243" i="1"/>
  <c r="Z298" i="1"/>
  <c r="Z282" i="1"/>
  <c r="Z254" i="1"/>
  <c r="Z221" i="1"/>
  <c r="Z109" i="1"/>
  <c r="Z262" i="1"/>
  <c r="Z229" i="1"/>
  <c r="Z171" i="1"/>
  <c r="Z87" i="1"/>
  <c r="Z48" i="1"/>
  <c r="Z274" i="1"/>
  <c r="Z239" i="1"/>
  <c r="Z210" i="1"/>
  <c r="Z39" i="1"/>
  <c r="Z159" i="1"/>
  <c r="Z115" i="1"/>
  <c r="Z79" i="1"/>
  <c r="Z8" i="1"/>
  <c r="Z167" i="1"/>
  <c r="Z75" i="1"/>
  <c r="Z283" i="1"/>
  <c r="Z247" i="1"/>
  <c r="Z215" i="1"/>
  <c r="Z34" i="1"/>
  <c r="Z273" i="1"/>
  <c r="Z264" i="1"/>
  <c r="Z252" i="1"/>
  <c r="Z241" i="1"/>
  <c r="Z232" i="1"/>
  <c r="Z220" i="1"/>
  <c r="Z209" i="1"/>
  <c r="Z200" i="1"/>
  <c r="Z63" i="1"/>
  <c r="Z31" i="1"/>
  <c r="Z183" i="1"/>
  <c r="Z69" i="1"/>
  <c r="Z162" i="1"/>
  <c r="Z130" i="1"/>
  <c r="Z98" i="1"/>
  <c r="Z71" i="1"/>
  <c r="Z60" i="1"/>
  <c r="Z28" i="1"/>
  <c r="Z269" i="1"/>
  <c r="Z235" i="1"/>
  <c r="Z157" i="1"/>
  <c r="Z275" i="1"/>
  <c r="Z214" i="1"/>
  <c r="Z294" i="1"/>
  <c r="Z278" i="1"/>
  <c r="Z253" i="1"/>
  <c r="Z219" i="1"/>
  <c r="Z77" i="1"/>
  <c r="Z261" i="1"/>
  <c r="Z227" i="1"/>
  <c r="Z139" i="1"/>
  <c r="Z68" i="1"/>
  <c r="Z32" i="1"/>
  <c r="Z299" i="1"/>
  <c r="Z263" i="1"/>
  <c r="Z234" i="1"/>
  <c r="Z202" i="1"/>
  <c r="Z23" i="1"/>
  <c r="Z147" i="1"/>
  <c r="Z111" i="1"/>
  <c r="Z56" i="1"/>
  <c r="Z198" i="1"/>
  <c r="Z151" i="1"/>
  <c r="Z271" i="1"/>
  <c r="Z242" i="1"/>
  <c r="Z207" i="1"/>
  <c r="Z7" i="1"/>
  <c r="Z272" i="1"/>
  <c r="Z260" i="1"/>
  <c r="Z249" i="1"/>
  <c r="Z240" i="1"/>
  <c r="Z228" i="1"/>
  <c r="Z217" i="1"/>
  <c r="Z208" i="1"/>
  <c r="Z196" i="1"/>
  <c r="Z58" i="1"/>
  <c r="Z176" i="1"/>
  <c r="Z160" i="1"/>
  <c r="Z144" i="1"/>
  <c r="Z128" i="1"/>
  <c r="Z112" i="1"/>
  <c r="Z96" i="1"/>
  <c r="Z80" i="1"/>
  <c r="Z184" i="1"/>
  <c r="Z186" i="1"/>
  <c r="Z154" i="1"/>
  <c r="Z122" i="1"/>
  <c r="Z90" i="1"/>
  <c r="Z70" i="1"/>
  <c r="Z52" i="1"/>
  <c r="Z20" i="1"/>
  <c r="Z267" i="1"/>
  <c r="Z206" i="1"/>
  <c r="Z125" i="1"/>
  <c r="Z246" i="1"/>
  <c r="Z213" i="1"/>
  <c r="Z322" i="1"/>
  <c r="Z314" i="1"/>
  <c r="Z306" i="1"/>
  <c r="Z290" i="1"/>
  <c r="Z251" i="1"/>
  <c r="Z173" i="1"/>
  <c r="Z259" i="1"/>
  <c r="Z195" i="1"/>
  <c r="Z119" i="1"/>
  <c r="Z67" i="1"/>
  <c r="Z16" i="1"/>
  <c r="Z295" i="1"/>
  <c r="Z255" i="1"/>
  <c r="Z226" i="1"/>
  <c r="Z194" i="1"/>
  <c r="Z179" i="1"/>
  <c r="Z143" i="1"/>
  <c r="Z95" i="1"/>
  <c r="Z40" i="1"/>
  <c r="Z197" i="1"/>
  <c r="Z135" i="1"/>
  <c r="Z291" i="1"/>
  <c r="Z266" i="1"/>
  <c r="Z231" i="1"/>
  <c r="Z199" i="1"/>
  <c r="Z268" i="1"/>
  <c r="Z257" i="1"/>
  <c r="Z248" i="1"/>
  <c r="Z236" i="1"/>
  <c r="Z225" i="1"/>
  <c r="Z216" i="1"/>
  <c r="Z204" i="1"/>
  <c r="Z189" i="1"/>
  <c r="Z47" i="1"/>
  <c r="Z191" i="1"/>
  <c r="Z178" i="1"/>
  <c r="Z146" i="1"/>
  <c r="Z114" i="1"/>
  <c r="Z82" i="1"/>
  <c r="Z44" i="1"/>
  <c r="Z12" i="1"/>
  <c r="Z238" i="1"/>
  <c r="Z205" i="1"/>
  <c r="Z93" i="1"/>
  <c r="Z245" i="1"/>
  <c r="Z211" i="1"/>
  <c r="Z326" i="1"/>
  <c r="Z318" i="1"/>
  <c r="Z310" i="1"/>
  <c r="Z302" i="1"/>
  <c r="Z286" i="1"/>
  <c r="Z222" i="1"/>
  <c r="Z141" i="1"/>
  <c r="Z327" i="1"/>
  <c r="Z319" i="1"/>
  <c r="Z311" i="1"/>
  <c r="Z303" i="1"/>
  <c r="Z230" i="1"/>
  <c r="Z193" i="1"/>
  <c r="Z107" i="1"/>
  <c r="Z66" i="1"/>
  <c r="Z279" i="1"/>
  <c r="Z250" i="1"/>
  <c r="Z218" i="1"/>
  <c r="Z55" i="1"/>
  <c r="Z175" i="1"/>
  <c r="Z127" i="1"/>
  <c r="Z83" i="1"/>
  <c r="Z24" i="1"/>
  <c r="Z181" i="1"/>
  <c r="Z103" i="1"/>
  <c r="Z287" i="1"/>
  <c r="Z258" i="1"/>
  <c r="Z223" i="1"/>
  <c r="Z50" i="1"/>
  <c r="Z265" i="1"/>
  <c r="Z256" i="1"/>
  <c r="Z244" i="1"/>
  <c r="Z233" i="1"/>
  <c r="Z224" i="1"/>
  <c r="Z212" i="1"/>
  <c r="Z201" i="1"/>
  <c r="Z65" i="1"/>
  <c r="Z42" i="1"/>
  <c r="Z15" i="1"/>
  <c r="Z168" i="1"/>
  <c r="Z152" i="1"/>
  <c r="Z136" i="1"/>
  <c r="Z120" i="1"/>
  <c r="Z104" i="1"/>
  <c r="Z88" i="1"/>
  <c r="Z72" i="1"/>
  <c r="Z192" i="1"/>
  <c r="Z64" i="1"/>
  <c r="Z170" i="1"/>
  <c r="Z138" i="1"/>
  <c r="Z106" i="1"/>
  <c r="Z74" i="1"/>
  <c r="Z36" i="1"/>
  <c r="Z132" i="1"/>
  <c r="Z289" i="1"/>
  <c r="Z30" i="1"/>
  <c r="Z182" i="1"/>
  <c r="Z126" i="1"/>
  <c r="Z277" i="1"/>
  <c r="Z316" i="1"/>
  <c r="Z148" i="1"/>
  <c r="Z297" i="1"/>
  <c r="Z308" i="1"/>
  <c r="Z46" i="1"/>
  <c r="Z108" i="1"/>
  <c r="Z190" i="1"/>
  <c r="Z134" i="1"/>
  <c r="Z285" i="1"/>
  <c r="Z335" i="1"/>
  <c r="Z328" i="1"/>
  <c r="Z315" i="1"/>
  <c r="Z313" i="1"/>
  <c r="Z156" i="1"/>
  <c r="Z62" i="1"/>
  <c r="Z78" i="1"/>
  <c r="Z142" i="1"/>
  <c r="Z18" i="1"/>
  <c r="Z276" i="1"/>
  <c r="Z321" i="1"/>
  <c r="Z6" i="1"/>
  <c r="Z84" i="1"/>
  <c r="Z164" i="1"/>
  <c r="Z26" i="1"/>
  <c r="Z172" i="1"/>
  <c r="Z86" i="1"/>
  <c r="Z150" i="1"/>
  <c r="Z301" i="1"/>
  <c r="Z304" i="1"/>
  <c r="Z323" i="1"/>
  <c r="Z317" i="1"/>
  <c r="Z22" i="1"/>
  <c r="Z92" i="1"/>
  <c r="Z76" i="1"/>
  <c r="Z94" i="1"/>
  <c r="Z158" i="1"/>
  <c r="Z293" i="1"/>
  <c r="Z305" i="1"/>
  <c r="Z325" i="1"/>
  <c r="Z38" i="1"/>
  <c r="Z100" i="1"/>
  <c r="Z188" i="1"/>
  <c r="Z331" i="1"/>
  <c r="Z102" i="1"/>
  <c r="Z166" i="1"/>
  <c r="Z312" i="1"/>
  <c r="Z324" i="1"/>
  <c r="Z54" i="1"/>
  <c r="Z116" i="1"/>
  <c r="Z339" i="1"/>
  <c r="Z140" i="1"/>
  <c r="Z110" i="1"/>
  <c r="Z174" i="1"/>
  <c r="Z309" i="1"/>
  <c r="Z124" i="1"/>
  <c r="Z281" i="1"/>
  <c r="Z14" i="1"/>
  <c r="Z118" i="1"/>
  <c r="Z10" i="1"/>
  <c r="Z320" i="1"/>
  <c r="Z307" i="1"/>
  <c r="Z17" i="1"/>
  <c r="Z43" i="1"/>
  <c r="Z41" i="1"/>
  <c r="Z177" i="1"/>
  <c r="Z113" i="1"/>
  <c r="Z89" i="1"/>
  <c r="Z329" i="1"/>
  <c r="Z33" i="1"/>
  <c r="Z59" i="1"/>
  <c r="E4" i="1"/>
  <c r="Z99" i="1"/>
  <c r="Z163" i="1"/>
  <c r="Z105" i="1"/>
  <c r="Z35" i="1"/>
  <c r="Z333" i="1"/>
  <c r="Z9" i="1"/>
  <c r="Z185" i="1"/>
  <c r="Z169" i="1"/>
  <c r="Z97" i="1"/>
  <c r="Z73" i="1"/>
  <c r="Z161" i="1"/>
  <c r="Z332" i="1"/>
  <c r="Z340" i="1"/>
  <c r="Z123" i="1"/>
  <c r="Z11" i="1"/>
  <c r="Z337" i="1"/>
  <c r="Z145" i="1"/>
  <c r="Z155" i="1"/>
  <c r="Z81" i="1"/>
  <c r="Z131" i="1"/>
  <c r="Z153" i="1"/>
  <c r="Z57" i="1"/>
  <c r="Z341" i="1"/>
  <c r="Z180" i="1"/>
  <c r="Z121" i="1"/>
  <c r="Z334" i="1"/>
  <c r="Z129" i="1"/>
  <c r="Z49" i="1"/>
  <c r="Z25" i="1"/>
  <c r="Z330" i="1"/>
  <c r="Z27" i="1"/>
  <c r="Z336" i="1"/>
  <c r="Z338" i="1"/>
  <c r="Z91" i="1"/>
</calcChain>
</file>

<file path=xl/sharedStrings.xml><?xml version="1.0" encoding="utf-8"?>
<sst xmlns="http://schemas.openxmlformats.org/spreadsheetml/2006/main" count="406" uniqueCount="405">
  <si>
    <t>Situado Municipal</t>
  </si>
  <si>
    <t>Municipios por Estado</t>
  </si>
  <si>
    <t>Presupuesto 2015 Situado Municipal</t>
  </si>
  <si>
    <t>Fuente: ONAPRE Proyecto de Ley de Presupuesto 2014.  Elaboración Propia</t>
  </si>
  <si>
    <t>(1) Incluye asignación para Salud por Bs,10.994.102</t>
  </si>
  <si>
    <t>En Bolívares Fuertes y %</t>
  </si>
  <si>
    <t>Diferencia</t>
  </si>
  <si>
    <t>Variación %</t>
  </si>
  <si>
    <t>Fondo de Compensación Interterritorial  Municipios 2015</t>
  </si>
  <si>
    <t>Fondo de Compensación Interterritorial 2014</t>
  </si>
  <si>
    <t>Recursos Asignados a los Municipios en el Presupuesto 2015</t>
  </si>
  <si>
    <t>Credito Adicional/14-07-15/G.O.6.188/Situado Constitucional</t>
  </si>
  <si>
    <t>Credito Adicional/12-05-15/G.O.6.182/Situado Constitucional</t>
  </si>
  <si>
    <t>Credito Adicional/16-06-15/G.O.40.683/Situado Constitucional (Gaceta Oficial No. 40.683)</t>
  </si>
  <si>
    <t>Credito Adicional/24-11-15/G.O. 40.795 / Decreto 2109/ Situado Constitucional</t>
  </si>
  <si>
    <t>Credito Adicional/02-12-15/G.O. 40.801 / Decreto No. 2133 / Situado Constitucional</t>
  </si>
  <si>
    <t>Credito Adicional/20-10-15/G.O. 40.770/Situado Constitucional</t>
  </si>
  <si>
    <t>Población</t>
  </si>
  <si>
    <t xml:space="preserve">FCI Presupuestado </t>
  </si>
  <si>
    <t>Recursos iniciales Totales</t>
  </si>
  <si>
    <t>Estructura %</t>
  </si>
  <si>
    <t>Partido Político de gobierno</t>
  </si>
  <si>
    <t xml:space="preserve">Fuente: ONAPRE Ley de Presupuesto 2015. Decretos Presidenciales publicados en las Gacetas Oficiales  mencionadas. INE Proyecciones de Población con base al censo 2011. Elaboración Propia. </t>
  </si>
  <si>
    <t>Credito Adicional/09-06-15/G.O. 421.254/ Transferencias Corrientes</t>
  </si>
  <si>
    <t>Credito Adicional/11-08-15/G.O.6.193/ Transferencias Corrientes</t>
  </si>
  <si>
    <t>Credito Adicional/12-05-15/G.O. 6.182/ Decreto 1.752/ Transferencias de Capital</t>
  </si>
  <si>
    <t>Credito Adicional/19-05-15/G.O. 40.663/  Decreto 1.771 / Transferencias de Capital</t>
  </si>
  <si>
    <t>Credito Adicional/14-07-15/G.O. 6.188/ Decreto 1.872/ Transferencias Corrientes</t>
  </si>
  <si>
    <t>Total C.A. asignados por Concepto de Situado Municipal 2015</t>
  </si>
  <si>
    <t>Total C.A. asignados por Concepto Transferencias  Corrientes 2015</t>
  </si>
  <si>
    <t>Presupuesto total: Asignación original + Créditos adicionales</t>
  </si>
  <si>
    <t>Estructura % del presupuesto modificado</t>
  </si>
  <si>
    <t>% de Incremento en recursos asignados por concepto de Situado Municipal con respecto al Presupuesto Inicial</t>
  </si>
  <si>
    <t>% de Incremento en recursos asignados por concepto de Transferencias de capital con respecto al Presupuesto Inicial</t>
  </si>
  <si>
    <t>Total C.A. asignados por Concepto Transferencias de Capital 2015</t>
  </si>
  <si>
    <t xml:space="preserve">% de Incremento por recursos  adicionales asignados por Situado, Transferencias Corrientes, Transferencias de Capita y FCI con respecto al Presupuesto Inicial </t>
  </si>
  <si>
    <t>% de Incremento en recursos asignados por concepto de Transferencias corrientes con respecto al Presupuesto Inicial</t>
  </si>
  <si>
    <t>Número de CA</t>
  </si>
  <si>
    <t>Credito Adicional/14-04-15/G.O. 40.639/ Decreto 1.712/  Transferencias de Capital</t>
  </si>
  <si>
    <t>Credito Adicional/24-03-15/G.O. 6.180/ Decreto 1.660/ Transferencias de Capital</t>
  </si>
  <si>
    <t xml:space="preserve">Crédito Adicional/17-08-15/G.O.40.735/ Decreto 1.937/  Transferencias de Capital </t>
  </si>
  <si>
    <t>Credito Adicional/21-07-15/G.O. 40.707/ Decreto 1.904 / Transferencias Corrientes</t>
  </si>
  <si>
    <t xml:space="preserve">Total Recursos adicionales Asignados por Situado, Transferencias Corrientes y Transferencias de Capital  </t>
  </si>
  <si>
    <t>01Municipio Libertador</t>
  </si>
  <si>
    <t>02Municipio Atures</t>
  </si>
  <si>
    <t>02Municipio Alto Orinoco</t>
  </si>
  <si>
    <t>02Municipio Atabapo</t>
  </si>
  <si>
    <t>02Municipio Autana</t>
  </si>
  <si>
    <t>02Municipio Maroa (anteriormente llamado Guainía)</t>
  </si>
  <si>
    <t>02Municipio Manapiare</t>
  </si>
  <si>
    <t>02Municipio Río Negro</t>
  </si>
  <si>
    <t>03Municipio Anaco</t>
  </si>
  <si>
    <t>03Municipio Aragua</t>
  </si>
  <si>
    <t>03Municipio Simón Bolívar</t>
  </si>
  <si>
    <t>03Municipio Manuel Ezequiel Bruzual</t>
  </si>
  <si>
    <t>03Municipio Francisco del Carmen Carvajal</t>
  </si>
  <si>
    <t>03Municipio Juan Manuel Cajigal</t>
  </si>
  <si>
    <t>03Municipio Diego Bautista Urbaneja</t>
  </si>
  <si>
    <t>03Municipio Pedro María Freites</t>
  </si>
  <si>
    <t>03Municipio San José de Guanipa</t>
  </si>
  <si>
    <t>03Municipio Guanta</t>
  </si>
  <si>
    <t>03Municipio Independencia</t>
  </si>
  <si>
    <t>03Municipio Libertad</t>
  </si>
  <si>
    <t>03Municipio Francisco de Miranda</t>
  </si>
  <si>
    <t>03Municipio José Gregorio Monagas</t>
  </si>
  <si>
    <t>03Municipio Fernando de Peñalver</t>
  </si>
  <si>
    <t>03Municipio Píritu</t>
  </si>
  <si>
    <t>03Municipio Simón Rodríguez</t>
  </si>
  <si>
    <t>03Municipio Juan Antonio Sotillo</t>
  </si>
  <si>
    <t>03Municipio San Juan de Capistrano</t>
  </si>
  <si>
    <t>03Municipio Sir Mac Gregor</t>
  </si>
  <si>
    <t>03Municipio Santa Ana</t>
  </si>
  <si>
    <t>04Municipio Achaguas</t>
  </si>
  <si>
    <t>04Municipio Biruaca</t>
  </si>
  <si>
    <t>04Municipio Muñoz</t>
  </si>
  <si>
    <t>04Municipio Páez</t>
  </si>
  <si>
    <t>04Municipio Pedro Camejo</t>
  </si>
  <si>
    <t>04Municipio Rómulo Gallegos</t>
  </si>
  <si>
    <t>04Municipio San Fernando</t>
  </si>
  <si>
    <t>26Distrito del Alto Apure</t>
  </si>
  <si>
    <t>05Municipio Sucre</t>
  </si>
  <si>
    <t>05Municipio Bolívar</t>
  </si>
  <si>
    <t>05Municipio Camatagua</t>
  </si>
  <si>
    <t>05Municipio Girardot</t>
  </si>
  <si>
    <t>05Municipio José Angel Lamas</t>
  </si>
  <si>
    <t>05Municipio José Félix Ribas</t>
  </si>
  <si>
    <t>05Municipio Libertador</t>
  </si>
  <si>
    <t>05Municipio Santiago Mariño</t>
  </si>
  <si>
    <t>05Municipio Mario Briceño Iragorry</t>
  </si>
  <si>
    <t>05Municipio San Casimiro</t>
  </si>
  <si>
    <t>05Municipio San Sebastián</t>
  </si>
  <si>
    <t>05Municipio Santos Michelena</t>
  </si>
  <si>
    <t>05Municipio Tovar</t>
  </si>
  <si>
    <t>05Municipio Urdaneta</t>
  </si>
  <si>
    <t>05Municipio Zamora</t>
  </si>
  <si>
    <t>05Municipio José Rafael Revenga</t>
  </si>
  <si>
    <t>05Municipio Francisco Linares Alcántara</t>
  </si>
  <si>
    <t>05Municipio Ocumare de la Costa de Oro</t>
  </si>
  <si>
    <t>06Municipio Alberto Arvelo Torrealba</t>
  </si>
  <si>
    <t>06Municipio Antonio José de Sucre</t>
  </si>
  <si>
    <t>06Municipio Arismendi</t>
  </si>
  <si>
    <t>06Municipio Barinas</t>
  </si>
  <si>
    <t>06Municipio Bolívar</t>
  </si>
  <si>
    <t>06Municipio Cruz Paredes</t>
  </si>
  <si>
    <t>06Municipio Ezequiel Zamora</t>
  </si>
  <si>
    <t>06Municipio Obispos</t>
  </si>
  <si>
    <t>06Municipio Pedraza</t>
  </si>
  <si>
    <t>06Municipio Rojas</t>
  </si>
  <si>
    <t>06Municipio Sosa</t>
  </si>
  <si>
    <t>06Municipio Andrés Eloy Blanco</t>
  </si>
  <si>
    <t>07Municipio Caroní</t>
  </si>
  <si>
    <t>07Municipio Cedeño</t>
  </si>
  <si>
    <t>07Municipio El Callao</t>
  </si>
  <si>
    <t>07Municipio Gran Sabana</t>
  </si>
  <si>
    <t>07Municipio Heres</t>
  </si>
  <si>
    <t>07Municipio Piar</t>
  </si>
  <si>
    <t>07Municipio Bolivariano Angostura (anteriormente llamado Raúl Leoni)</t>
  </si>
  <si>
    <t>07Municipio Roscio</t>
  </si>
  <si>
    <t>07Municipio Sifontes</t>
  </si>
  <si>
    <t>07Municipio Sucre</t>
  </si>
  <si>
    <t>07Municipio Padre Pedro Chien</t>
  </si>
  <si>
    <t>08Municipio Bejuma</t>
  </si>
  <si>
    <t>08Municipio Carlos Arvelo</t>
  </si>
  <si>
    <t>08Municipio Diego Ibarra</t>
  </si>
  <si>
    <t>08Municipio Guacara</t>
  </si>
  <si>
    <t>08Municipio Juan José Mora</t>
  </si>
  <si>
    <t>08Municipio Miranda</t>
  </si>
  <si>
    <t>08Municipio Montalbán</t>
  </si>
  <si>
    <t>08Municipio Puerto Cabello</t>
  </si>
  <si>
    <t xml:space="preserve">08Municipio San Joaquín </t>
  </si>
  <si>
    <t>08Municipio Valencia</t>
  </si>
  <si>
    <t>08Municipio Libertador</t>
  </si>
  <si>
    <t>08Municipio Los Guayos</t>
  </si>
  <si>
    <t>08Municipio Naguanagua</t>
  </si>
  <si>
    <t>08Municipio San Diego</t>
  </si>
  <si>
    <t>09Municipio Anzoátegui</t>
  </si>
  <si>
    <t>09Municipio Tinaquillo (anteriormente llamado Falcón)</t>
  </si>
  <si>
    <t>09Municipio Girardot</t>
  </si>
  <si>
    <t>09Municipio Pao de San Juan Bautista</t>
  </si>
  <si>
    <t>09Municipio Ricaurte</t>
  </si>
  <si>
    <t>09Municipio Ezequiel Zamora (anteriormente llamado San Carlos)</t>
  </si>
  <si>
    <t>09Municipio Tinaco</t>
  </si>
  <si>
    <t>09Municipio Lima Blanco</t>
  </si>
  <si>
    <t>09Municipio Rómulo Gallegos</t>
  </si>
  <si>
    <t>10Municipio Tucupita</t>
  </si>
  <si>
    <t>10Municipio Antonio Díaz</t>
  </si>
  <si>
    <t>10Municipio Casacoima</t>
  </si>
  <si>
    <t>10Municipio Pedernales</t>
  </si>
  <si>
    <t>11Municipio Acosta</t>
  </si>
  <si>
    <t>11Municipio Bolívar</t>
  </si>
  <si>
    <t>11Municipio Buchivacoa</t>
  </si>
  <si>
    <t>11Municipio Cacique Manaure</t>
  </si>
  <si>
    <t>11Municipio Carirubana</t>
  </si>
  <si>
    <t>11Municipio Colina</t>
  </si>
  <si>
    <t>11Municipio Dabajuro</t>
  </si>
  <si>
    <t>11Municipio Democracia</t>
  </si>
  <si>
    <t>11Municipio Falcón</t>
  </si>
  <si>
    <t>11Municipio Federación</t>
  </si>
  <si>
    <t>11Municipio Jacura</t>
  </si>
  <si>
    <t>11Municipio Unión</t>
  </si>
  <si>
    <t>11Municipio Los Taques</t>
  </si>
  <si>
    <t>11Municipio Mauroa</t>
  </si>
  <si>
    <t>11Municipio Miranda</t>
  </si>
  <si>
    <t>11Municipio Monseñor Iturriza</t>
  </si>
  <si>
    <t>11Municipio Palmasola</t>
  </si>
  <si>
    <t>11Municipio Petit</t>
  </si>
  <si>
    <t>11Municipio Píritu</t>
  </si>
  <si>
    <t xml:space="preserve">11Municipio San Francisco </t>
  </si>
  <si>
    <t>11Municipio Silva</t>
  </si>
  <si>
    <t>11Municipio Zamora</t>
  </si>
  <si>
    <t>11Municipio Sucre</t>
  </si>
  <si>
    <t>11Municipio Tocópero</t>
  </si>
  <si>
    <t>11Municipio Urumaco</t>
  </si>
  <si>
    <t>12Municipio Camaguán</t>
  </si>
  <si>
    <t>12Municipio Chaguaramas</t>
  </si>
  <si>
    <t>12Municipio El Socorro</t>
  </si>
  <si>
    <t>12Municipio Leonardo Infante</t>
  </si>
  <si>
    <t>12Municipio Las Mercedes</t>
  </si>
  <si>
    <t>12Municipio Julián Mellado</t>
  </si>
  <si>
    <t>12Municipio Francisco de Miranda</t>
  </si>
  <si>
    <t>12Municipio José Tadeo Monagas</t>
  </si>
  <si>
    <t>12Municipio Ortiz</t>
  </si>
  <si>
    <t>12Municipio José Félix Ribas</t>
  </si>
  <si>
    <t>12Municipio Juan Germán Roscio</t>
  </si>
  <si>
    <t>12Municipio Santa María de Ipire</t>
  </si>
  <si>
    <t>12Municipio San José de Guaribe</t>
  </si>
  <si>
    <t>12Municipio Pedro Zaraza</t>
  </si>
  <si>
    <t>12Municipio San Gerónimo de Guayabal</t>
  </si>
  <si>
    <t>13Municipio Andrés Eloy Blanco</t>
  </si>
  <si>
    <t>13Municipio Crespo</t>
  </si>
  <si>
    <t>13Municipio Iribarren</t>
  </si>
  <si>
    <t>13Municipio Jiménez</t>
  </si>
  <si>
    <t xml:space="preserve">13Municipio Morán </t>
  </si>
  <si>
    <t>13Municipio Palavecino</t>
  </si>
  <si>
    <t>13Municipio Simón Planas</t>
  </si>
  <si>
    <t>13Municipio Torres</t>
  </si>
  <si>
    <t>13Municipio Urdaneta</t>
  </si>
  <si>
    <t>14Municipio Alberto Adriani</t>
  </si>
  <si>
    <t>14Municipio Andrés Bello</t>
  </si>
  <si>
    <t>14Municipio Antonio Pinto Salinas</t>
  </si>
  <si>
    <t>14Municipio Acarigua</t>
  </si>
  <si>
    <t>14Municipio Arzobispo Chacón</t>
  </si>
  <si>
    <t>14Municipio Campo Elías</t>
  </si>
  <si>
    <t>14Municipio Caracciolo Parra Olmedo</t>
  </si>
  <si>
    <t>14Municipio Cardenal Quintero</t>
  </si>
  <si>
    <t>14Municipio Guaraque</t>
  </si>
  <si>
    <t>14Municipio Julio César Salas</t>
  </si>
  <si>
    <t>14Municipio Justo Briceño</t>
  </si>
  <si>
    <t>14Municipio Libertador</t>
  </si>
  <si>
    <t>14Municipio Miranda</t>
  </si>
  <si>
    <t>14Municipio Obispo Ramos de Lora</t>
  </si>
  <si>
    <t>14Municipio Padre Noguera</t>
  </si>
  <si>
    <t xml:space="preserve">14Municipio Pueblo Llano </t>
  </si>
  <si>
    <t>14Municipio Rangel</t>
  </si>
  <si>
    <t>14Municipio Rivas Dávila</t>
  </si>
  <si>
    <t>14Municipio Santos Marquina</t>
  </si>
  <si>
    <t>14Municipio Sucre</t>
  </si>
  <si>
    <t>14Municipio Tovar</t>
  </si>
  <si>
    <t xml:space="preserve">14Municipio Tulio Febres Cordero </t>
  </si>
  <si>
    <t>14Municipio Zea</t>
  </si>
  <si>
    <t>15Municipio Acevedo</t>
  </si>
  <si>
    <t>15Municipio Andrés Bello</t>
  </si>
  <si>
    <t>15Municipio Baruta</t>
  </si>
  <si>
    <t>15Municipio Brión</t>
  </si>
  <si>
    <t>15Municipio Carrizal</t>
  </si>
  <si>
    <t>15Municipio Cristóbal Rojas</t>
  </si>
  <si>
    <t>15Municipio Buróz</t>
  </si>
  <si>
    <t>15Municipio Chacao</t>
  </si>
  <si>
    <t>15Municipio Guaicaipuro</t>
  </si>
  <si>
    <t>15Municipio El Hatillo</t>
  </si>
  <si>
    <t>15Municipio Independencia</t>
  </si>
  <si>
    <t>15Municipio Lander</t>
  </si>
  <si>
    <t>15Municipio Los Salias</t>
  </si>
  <si>
    <t>15Municipio Páez</t>
  </si>
  <si>
    <t>15Municipio Paz Castillo</t>
  </si>
  <si>
    <t>15Municipio Pedro Gual</t>
  </si>
  <si>
    <t>15Municipio Plaza</t>
  </si>
  <si>
    <t>15Municipio Simón Bolívar</t>
  </si>
  <si>
    <t>15Municipio Sucre</t>
  </si>
  <si>
    <t>15Municipio Urdaneta</t>
  </si>
  <si>
    <t>15Municipio Zamora</t>
  </si>
  <si>
    <t>16Municipio Acosta</t>
  </si>
  <si>
    <t>16Municipio Bolívar</t>
  </si>
  <si>
    <t>16Municipio Caripe</t>
  </si>
  <si>
    <t>16Municipio Cedeño</t>
  </si>
  <si>
    <t>16Municipio Ezequiel Zamora</t>
  </si>
  <si>
    <t>16Municipio Libertador</t>
  </si>
  <si>
    <t xml:space="preserve">16Municipio Maturín </t>
  </si>
  <si>
    <t>16Municipio Piar</t>
  </si>
  <si>
    <t>16Municipio Punceres</t>
  </si>
  <si>
    <t>16Municipio Sotillo</t>
  </si>
  <si>
    <t>16Municipio Aguasay</t>
  </si>
  <si>
    <t>16Municipio Santa Barbara</t>
  </si>
  <si>
    <t>16Municipio Uracoa</t>
  </si>
  <si>
    <t>17Municipio Antolín del Campo</t>
  </si>
  <si>
    <t>17Municipio Arismendi</t>
  </si>
  <si>
    <t>17Municipio Díaz</t>
  </si>
  <si>
    <t>17Municipio García</t>
  </si>
  <si>
    <t>17Municipio Gómez</t>
  </si>
  <si>
    <t>17Municipio Maneiro</t>
  </si>
  <si>
    <t>17Municipio Marcano</t>
  </si>
  <si>
    <t>17Municipio Mariño</t>
  </si>
  <si>
    <t>17Municipio Península de Macanao</t>
  </si>
  <si>
    <t>17Municipio Tubores</t>
  </si>
  <si>
    <t>17Municipio Villalba</t>
  </si>
  <si>
    <t>18Municipio Agua Blanca</t>
  </si>
  <si>
    <t>18Municipio Araure</t>
  </si>
  <si>
    <t>18Municipio Esteller</t>
  </si>
  <si>
    <t>18Municipio Guanare</t>
  </si>
  <si>
    <t>18Municipio Guanarito</t>
  </si>
  <si>
    <t>18Municipio Monseñor José Vicente de Unda</t>
  </si>
  <si>
    <t>18Municipio Ospino</t>
  </si>
  <si>
    <t>18Municipio Páez</t>
  </si>
  <si>
    <t>18Municipio Papelón</t>
  </si>
  <si>
    <t>18Municipio San Genaro de Boconoíto</t>
  </si>
  <si>
    <t>18Municipio San Rafael de Onoto</t>
  </si>
  <si>
    <t>18Municipio Santa Rosalía</t>
  </si>
  <si>
    <t>18Municipio Sucre</t>
  </si>
  <si>
    <t>18Municipio Turén</t>
  </si>
  <si>
    <t>19Municipio Andrés Eloy Blanco</t>
  </si>
  <si>
    <t>19Municipio Andrés Mata</t>
  </si>
  <si>
    <t>19Municipio Arismendi</t>
  </si>
  <si>
    <t>19Municipio Benítez</t>
  </si>
  <si>
    <t>19Municipio Bermúdez</t>
  </si>
  <si>
    <t>19Municipio Bolívar</t>
  </si>
  <si>
    <t>19Municipio  Cajigal</t>
  </si>
  <si>
    <t>19Municipio Cruz Salmerón Acosta</t>
  </si>
  <si>
    <t>19Municipio Libertador</t>
  </si>
  <si>
    <t>19Municipio Mariño</t>
  </si>
  <si>
    <t>19Municipio Mejía</t>
  </si>
  <si>
    <t>19Municipio Montes</t>
  </si>
  <si>
    <t>19Municipio Ribero</t>
  </si>
  <si>
    <t>19Municipio Sucre</t>
  </si>
  <si>
    <t>19Municipio Valdez</t>
  </si>
  <si>
    <t>20Municipio Andrés Bello</t>
  </si>
  <si>
    <t>20Municipio Ayacucho</t>
  </si>
  <si>
    <t>20Municipio Bolívar</t>
  </si>
  <si>
    <t>20Municipio Cárdenas</t>
  </si>
  <si>
    <t>20Municipio Córdoba</t>
  </si>
  <si>
    <t>20Municipio Fernández Feo</t>
  </si>
  <si>
    <t>20Municipio García de Hevia</t>
  </si>
  <si>
    <t>20Municipio Guásimos</t>
  </si>
  <si>
    <t>20Municipio Independencia</t>
  </si>
  <si>
    <t>20Municipio Jáuregui</t>
  </si>
  <si>
    <t xml:space="preserve">20Municipio Junín </t>
  </si>
  <si>
    <t>20Municipio Libertad</t>
  </si>
  <si>
    <t>20Municipio Libertador</t>
  </si>
  <si>
    <t>20Municipio Lobatera</t>
  </si>
  <si>
    <t>20Municipio Michelena</t>
  </si>
  <si>
    <t>20Municipio Panamericano</t>
  </si>
  <si>
    <t>20Municipio Pedro María Ureña</t>
  </si>
  <si>
    <t>20Municipio Samuel Darío Maldonado</t>
  </si>
  <si>
    <t>20Municipio San Cristóbal</t>
  </si>
  <si>
    <t xml:space="preserve">20Municipio Seboruco </t>
  </si>
  <si>
    <t>20Municipio Sucre</t>
  </si>
  <si>
    <t>20Municipio Uribante</t>
  </si>
  <si>
    <t>20Municipio José María Vargas</t>
  </si>
  <si>
    <t>20Municipio Antonio Rómulo Costa</t>
  </si>
  <si>
    <t>20Municipio Francisco de Miranda</t>
  </si>
  <si>
    <t>20Municipio Rafael Urdaneta</t>
  </si>
  <si>
    <t>20Municipio Simón Rodríguez</t>
  </si>
  <si>
    <t>20Municipio Torbes</t>
  </si>
  <si>
    <t>20Municipio San Judas Tadeo</t>
  </si>
  <si>
    <t>21Municipio Boconó</t>
  </si>
  <si>
    <t>21Municipio Candelaria</t>
  </si>
  <si>
    <t>21Municipio Carache</t>
  </si>
  <si>
    <t>21Municipio Escuque</t>
  </si>
  <si>
    <t>21Municipio Miranda</t>
  </si>
  <si>
    <t>21Municipio Monte Carmelo</t>
  </si>
  <si>
    <t>21Municipio Motatán</t>
  </si>
  <si>
    <t>21Municipio Pampán</t>
  </si>
  <si>
    <t>21Municipio Rafael Rangel</t>
  </si>
  <si>
    <t>21Municipio San Rafael de Carvajal</t>
  </si>
  <si>
    <t>21Municipio Sucre</t>
  </si>
  <si>
    <t>21Municipio Trujillo</t>
  </si>
  <si>
    <t>21Municipio Urdaneta</t>
  </si>
  <si>
    <t>21Municipio Valera</t>
  </si>
  <si>
    <t>21Municipio Andrés Bello</t>
  </si>
  <si>
    <t>21Municipio Bolívar</t>
  </si>
  <si>
    <t>21Municipio Juan Vicente Campo Elías</t>
  </si>
  <si>
    <t>21Municipio José Felipe Márquez Cañizalez</t>
  </si>
  <si>
    <t>21Municipio La Ceiba</t>
  </si>
  <si>
    <t>21Municipio Pampanito</t>
  </si>
  <si>
    <t>22Municipio Bolívar</t>
  </si>
  <si>
    <t>22Municipio Bruzual</t>
  </si>
  <si>
    <t>22Municipio José Antonio Páez</t>
  </si>
  <si>
    <t>22Municipio Nirgua</t>
  </si>
  <si>
    <t>22Municipio Peña</t>
  </si>
  <si>
    <t>22Municipio San Felipe</t>
  </si>
  <si>
    <t>22Municipio Sucre</t>
  </si>
  <si>
    <t>22Municipio Urachiche</t>
  </si>
  <si>
    <t>22Municipio Arístide Bastidas</t>
  </si>
  <si>
    <t>22Municipio Cocorote</t>
  </si>
  <si>
    <t>22Municipio Independencia</t>
  </si>
  <si>
    <t>22Municipio La Trinidad</t>
  </si>
  <si>
    <t>22Municipio Manuel Monge</t>
  </si>
  <si>
    <t>22Municipio Veroes</t>
  </si>
  <si>
    <t xml:space="preserve">23Municipio Almirante Padilla </t>
  </si>
  <si>
    <t>23Municipio Baralt</t>
  </si>
  <si>
    <t>23Municipio Cabimas</t>
  </si>
  <si>
    <t>23Municipio Catatumbo</t>
  </si>
  <si>
    <t>23Municipio Colón</t>
  </si>
  <si>
    <t>23Municipio Jesús Enrique Lossada</t>
  </si>
  <si>
    <t>23Municipio La Cañada de Urdaneta</t>
  </si>
  <si>
    <t>23Municipio Lagunillas</t>
  </si>
  <si>
    <t>23Municipio Mara</t>
  </si>
  <si>
    <t>23Municipio Marcaibo</t>
  </si>
  <si>
    <t>23Municipio Miranda</t>
  </si>
  <si>
    <t>23Municipio Indígena Bolivariano Guajira</t>
  </si>
  <si>
    <t>23Municipio Machiques de Perijá</t>
  </si>
  <si>
    <t>23Municipio Rosario de Perijá</t>
  </si>
  <si>
    <t>23Municipio Santa Rita</t>
  </si>
  <si>
    <t>23Municipio Sucre</t>
  </si>
  <si>
    <t>23Municipio Valmore Rodríguez</t>
  </si>
  <si>
    <t>23Municipio Francisco Javier Pulgar</t>
  </si>
  <si>
    <t>23Municipio Jesús María Semprún</t>
  </si>
  <si>
    <t xml:space="preserve">23Municipio San Francisco </t>
  </si>
  <si>
    <t>23Municipio Simón Bolívar</t>
  </si>
  <si>
    <t>24Municipio Vargas</t>
  </si>
  <si>
    <t>25Área Metropolitana de Caracas</t>
  </si>
  <si>
    <t>01Distrito Capital</t>
  </si>
  <si>
    <t>02Amazonas</t>
  </si>
  <si>
    <t>03Anzoátegui</t>
  </si>
  <si>
    <t>04Apure</t>
  </si>
  <si>
    <t>05Aragua</t>
  </si>
  <si>
    <t>06Barinas</t>
  </si>
  <si>
    <t>07Bolívar</t>
  </si>
  <si>
    <t>08Carabobo</t>
  </si>
  <si>
    <t>09Cojedes</t>
  </si>
  <si>
    <t>10Delta Amacuro</t>
  </si>
  <si>
    <t>11Falcón</t>
  </si>
  <si>
    <t>12Guárico</t>
  </si>
  <si>
    <t>13Lara</t>
  </si>
  <si>
    <t>14Mérida</t>
  </si>
  <si>
    <t>15Miranda</t>
  </si>
  <si>
    <t>16Monagas</t>
  </si>
  <si>
    <t>17Nueva Esparta</t>
  </si>
  <si>
    <t>18Portuguesa</t>
  </si>
  <si>
    <t>19Sucre</t>
  </si>
  <si>
    <t>20Táchira</t>
  </si>
  <si>
    <t>21Trujillo</t>
  </si>
  <si>
    <t>22Yaracuy</t>
  </si>
  <si>
    <t>23Zulia</t>
  </si>
  <si>
    <t>24Vargas</t>
  </si>
  <si>
    <t xml:space="preserve">26Distrito del Alto Apure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</si>
</sst>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0.0%"/>
    <numFmt numFmtId="166" formatCode="_ &quot;Bs&quot;\ * #,##0.00_ ;_ &quot;Bs&quot;\ * \-#,##0.00_ ;_ &quot;Bs&quot;\ * &quot;-&quot;??_ ;_ @_ "/>
    <numFmt numFmtId="168" formatCode="[$Bs. F-200A]\ #,##0.00"/>
    <numFmt numFmtId="169" formatCode="General_)"/>
    <numFmt numFmtId="170" formatCode="_ * #,##0.00_ [$Bs-46B]_ ;_ * \-#,##0.00\ [$Bs-46B]_ ;_ * &quot;-&quot;??_ [$Bs-46B]_ ;_ @_ 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Calibri"/>
      <scheme val="minor"/>
    </font>
    <font>
      <b/>
      <sz val="9"/>
      <name val="Calibri"/>
      <scheme val="minor"/>
    </font>
    <font>
      <sz val="9"/>
      <name val="Calibri"/>
      <scheme val="minor"/>
    </font>
    <font>
      <sz val="10"/>
      <name val="Courier"/>
    </font>
    <font>
      <sz val="9"/>
      <color rgb="FFFF0000"/>
      <name val="Calibri"/>
      <scheme val="minor"/>
    </font>
    <font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9">
    <xf numFmtId="0" fontId="0" fillId="0" borderId="0"/>
    <xf numFmtId="166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3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3" fontId="7" fillId="0" borderId="1" xfId="61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7" fillId="0" borderId="1" xfId="65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8" fontId="6" fillId="0" borderId="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7" fillId="0" borderId="0" xfId="0" applyNumberFormat="1" applyFont="1" applyFill="1" applyAlignment="1">
      <alignment horizontal="center"/>
    </xf>
    <xf numFmtId="4" fontId="6" fillId="5" borderId="8" xfId="0" applyNumberFormat="1" applyFont="1" applyFill="1" applyBorder="1" applyAlignment="1">
      <alignment horizontal="center"/>
    </xf>
    <xf numFmtId="4" fontId="6" fillId="6" borderId="8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" fontId="6" fillId="0" borderId="1" xfId="0" applyNumberFormat="1" applyFont="1" applyFill="1" applyBorder="1"/>
    <xf numFmtId="3" fontId="6" fillId="0" borderId="1" xfId="0" applyNumberFormat="1" applyFont="1" applyFill="1" applyBorder="1"/>
    <xf numFmtId="4" fontId="7" fillId="0" borderId="1" xfId="0" applyNumberFormat="1" applyFont="1" applyFill="1" applyBorder="1"/>
    <xf numFmtId="3" fontId="7" fillId="0" borderId="1" xfId="0" applyNumberFormat="1" applyFont="1" applyFill="1" applyBorder="1"/>
    <xf numFmtId="168" fontId="6" fillId="0" borderId="0" xfId="0" applyNumberFormat="1" applyFont="1" applyBorder="1" applyAlignment="1">
      <alignment horizontal="left"/>
    </xf>
    <xf numFmtId="168" fontId="6" fillId="0" borderId="0" xfId="0" applyNumberFormat="1" applyFont="1" applyBorder="1" applyAlignment="1">
      <alignment horizontal="center" wrapText="1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168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10" fontId="7" fillId="2" borderId="0" xfId="0" applyNumberFormat="1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68" fontId="6" fillId="0" borderId="2" xfId="0" applyNumberFormat="1" applyFont="1" applyBorder="1" applyAlignment="1">
      <alignment horizontal="left"/>
    </xf>
    <xf numFmtId="168" fontId="6" fillId="0" borderId="2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left"/>
    </xf>
    <xf numFmtId="168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68" fontId="6" fillId="6" borderId="1" xfId="0" applyNumberFormat="1" applyFont="1" applyFill="1" applyBorder="1" applyAlignment="1">
      <alignment horizontal="center" vertical="center" wrapText="1"/>
    </xf>
    <xf numFmtId="168" fontId="6" fillId="6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" fontId="7" fillId="6" borderId="8" xfId="0" applyNumberFormat="1" applyFont="1" applyFill="1" applyBorder="1" applyAlignment="1">
      <alignment horizontal="center"/>
    </xf>
    <xf numFmtId="4" fontId="7" fillId="6" borderId="5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168" fontId="7" fillId="0" borderId="0" xfId="0" applyNumberFormat="1" applyFont="1" applyAlignment="1">
      <alignment horizontal="left"/>
    </xf>
    <xf numFmtId="168" fontId="7" fillId="0" borderId="1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8" fontId="7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center"/>
    </xf>
    <xf numFmtId="4" fontId="7" fillId="0" borderId="0" xfId="0" applyNumberFormat="1" applyFont="1"/>
    <xf numFmtId="4" fontId="5" fillId="7" borderId="1" xfId="0" applyNumberFormat="1" applyFont="1" applyFill="1" applyBorder="1" applyAlignment="1">
      <alignment horizontal="center" wrapText="1"/>
    </xf>
    <xf numFmtId="4" fontId="1" fillId="5" borderId="1" xfId="0" applyNumberFormat="1" applyFont="1" applyFill="1" applyBorder="1" applyAlignment="1">
      <alignment horizontal="center" wrapText="1"/>
    </xf>
    <xf numFmtId="4" fontId="5" fillId="8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168" fontId="6" fillId="6" borderId="6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/>
    </xf>
    <xf numFmtId="4" fontId="7" fillId="6" borderId="4" xfId="0" applyNumberFormat="1" applyFont="1" applyFill="1" applyBorder="1" applyAlignment="1">
      <alignment horizontal="center"/>
    </xf>
    <xf numFmtId="4" fontId="7" fillId="6" borderId="7" xfId="0" applyNumberFormat="1" applyFont="1" applyFill="1" applyBorder="1" applyAlignment="1">
      <alignment horizontal="center"/>
    </xf>
    <xf numFmtId="4" fontId="6" fillId="9" borderId="8" xfId="0" applyNumberFormat="1" applyFont="1" applyFill="1" applyBorder="1" applyAlignment="1">
      <alignment horizontal="center"/>
    </xf>
    <xf numFmtId="4" fontId="5" fillId="10" borderId="3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2" fontId="5" fillId="10" borderId="3" xfId="0" applyNumberFormat="1" applyFont="1" applyFill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 wrapText="1"/>
    </xf>
    <xf numFmtId="2" fontId="5" fillId="10" borderId="1" xfId="0" applyNumberFormat="1" applyFont="1" applyFill="1" applyBorder="1" applyAlignment="1">
      <alignment horizontal="center" wrapText="1"/>
    </xf>
    <xf numFmtId="2" fontId="1" fillId="5" borderId="3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7" fillId="6" borderId="9" xfId="0" applyNumberFormat="1" applyFont="1" applyFill="1" applyBorder="1" applyAlignment="1">
      <alignment horizontal="center"/>
    </xf>
    <xf numFmtId="170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10" xfId="0" applyFont="1" applyFill="1" applyBorder="1" applyAlignment="1">
      <alignment wrapText="1"/>
    </xf>
    <xf numFmtId="3" fontId="10" fillId="0" borderId="1" xfId="0" applyNumberFormat="1" applyFont="1" applyFill="1" applyBorder="1"/>
    <xf numFmtId="0" fontId="5" fillId="0" borderId="0" xfId="0" applyFont="1"/>
    <xf numFmtId="3" fontId="5" fillId="0" borderId="0" xfId="0" applyNumberFormat="1" applyFont="1"/>
  </cellXfs>
  <cellStyles count="139"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Moneda 2" xfId="1"/>
    <cellStyle name="Normal" xfId="0" builtinId="0"/>
    <cellStyle name="Normal 9" xfId="61"/>
    <cellStyle name="Normal_Ent_mun_par2001_listo_2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5"/>
  <sheetViews>
    <sheetView tabSelected="1" zoomScale="86" zoomScaleNormal="86" zoomScalePageLayoutView="200" workbookViewId="0">
      <selection activeCell="F3" sqref="F3:T3"/>
    </sheetView>
  </sheetViews>
  <sheetFormatPr baseColWidth="10" defaultColWidth="9.140625" defaultRowHeight="12" x14ac:dyDescent="0.2"/>
  <cols>
    <col min="1" max="1" width="40.7109375" style="64" customWidth="1"/>
    <col min="2" max="2" width="18.7109375" style="65" customWidth="1"/>
    <col min="3" max="3" width="17.85546875" style="65" customWidth="1"/>
    <col min="4" max="4" width="20.140625" style="65" customWidth="1"/>
    <col min="5" max="5" width="16" style="65" customWidth="1"/>
    <col min="6" max="6" width="20.140625" style="8" hidden="1" customWidth="1"/>
    <col min="7" max="7" width="20.140625" style="7" hidden="1" customWidth="1"/>
    <col min="8" max="8" width="18.140625" style="7" hidden="1" customWidth="1"/>
    <col min="9" max="9" width="18.140625" style="25" hidden="1" customWidth="1"/>
    <col min="10" max="10" width="18.140625" style="7" hidden="1" customWidth="1"/>
    <col min="11" max="11" width="18.28515625" style="7" hidden="1" customWidth="1"/>
    <col min="12" max="12" width="18.28515625" style="25" hidden="1" customWidth="1"/>
    <col min="13" max="13" width="18.140625" style="25" hidden="1" customWidth="1"/>
    <col min="14" max="15" width="18.140625" style="7" hidden="1" customWidth="1"/>
    <col min="16" max="17" width="23.42578125" style="7" hidden="1" customWidth="1"/>
    <col min="18" max="18" width="21" style="26" hidden="1" customWidth="1"/>
    <col min="19" max="20" width="21" style="28" hidden="1" customWidth="1"/>
    <col min="21" max="25" width="21" style="27" customWidth="1"/>
    <col min="26" max="26" width="15" style="27" customWidth="1"/>
    <col min="27" max="27" width="14.42578125" style="27" customWidth="1"/>
    <col min="28" max="30" width="18.85546875" style="27" customWidth="1"/>
    <col min="31" max="31" width="16.85546875" style="25" customWidth="1"/>
    <col min="32" max="32" width="18.7109375" style="33" customWidth="1"/>
    <col min="33" max="33" width="14.42578125" style="34" customWidth="1"/>
    <col min="34" max="16384" width="9.140625" style="25"/>
  </cols>
  <sheetData>
    <row r="1" spans="1:58" x14ac:dyDescent="0.2">
      <c r="A1" s="21" t="s">
        <v>10</v>
      </c>
      <c r="B1" s="22"/>
      <c r="C1" s="23"/>
      <c r="D1" s="23"/>
      <c r="E1" s="23"/>
      <c r="F1" s="12"/>
      <c r="G1" s="12"/>
      <c r="H1" s="8"/>
      <c r="I1" s="24"/>
      <c r="J1" s="8"/>
    </row>
    <row r="2" spans="1:58" x14ac:dyDescent="0.2">
      <c r="A2" s="35" t="s">
        <v>5</v>
      </c>
      <c r="B2" s="36"/>
      <c r="C2" s="23"/>
      <c r="D2" s="23"/>
      <c r="E2" s="23"/>
      <c r="F2" s="12"/>
      <c r="G2" s="12"/>
      <c r="H2" s="8"/>
      <c r="I2" s="24"/>
      <c r="J2" s="8"/>
      <c r="K2" s="8"/>
    </row>
    <row r="3" spans="1:58" ht="90.95" customHeight="1" x14ac:dyDescent="0.2">
      <c r="A3" s="37" t="s">
        <v>1</v>
      </c>
      <c r="B3" s="38" t="s">
        <v>2</v>
      </c>
      <c r="C3" s="39" t="s">
        <v>18</v>
      </c>
      <c r="D3" s="40" t="s">
        <v>19</v>
      </c>
      <c r="E3" s="41" t="s">
        <v>20</v>
      </c>
      <c r="F3" s="9" t="s">
        <v>39</v>
      </c>
      <c r="G3" s="9" t="s">
        <v>38</v>
      </c>
      <c r="H3" s="9" t="s">
        <v>25</v>
      </c>
      <c r="I3" s="42" t="s">
        <v>12</v>
      </c>
      <c r="J3" s="9" t="s">
        <v>26</v>
      </c>
      <c r="K3" s="9" t="s">
        <v>23</v>
      </c>
      <c r="L3" s="43" t="s">
        <v>13</v>
      </c>
      <c r="M3" s="73" t="s">
        <v>11</v>
      </c>
      <c r="N3" s="9" t="s">
        <v>27</v>
      </c>
      <c r="O3" s="9" t="s">
        <v>41</v>
      </c>
      <c r="P3" s="9" t="s">
        <v>24</v>
      </c>
      <c r="Q3" s="9" t="s">
        <v>40</v>
      </c>
      <c r="R3" s="43" t="s">
        <v>16</v>
      </c>
      <c r="S3" s="43" t="s">
        <v>14</v>
      </c>
      <c r="T3" s="43" t="s">
        <v>15</v>
      </c>
      <c r="U3" s="69" t="s">
        <v>28</v>
      </c>
      <c r="V3" s="70" t="s">
        <v>29</v>
      </c>
      <c r="W3" s="71" t="s">
        <v>34</v>
      </c>
      <c r="X3" s="78" t="s">
        <v>42</v>
      </c>
      <c r="Y3" s="79" t="s">
        <v>30</v>
      </c>
      <c r="Z3" s="80" t="s">
        <v>31</v>
      </c>
      <c r="AA3" s="81" t="s">
        <v>32</v>
      </c>
      <c r="AB3" s="84" t="s">
        <v>36</v>
      </c>
      <c r="AC3" s="82" t="s">
        <v>33</v>
      </c>
      <c r="AD3" s="83" t="s">
        <v>35</v>
      </c>
      <c r="AE3" s="45" t="s">
        <v>37</v>
      </c>
      <c r="AF3" s="44" t="s">
        <v>17</v>
      </c>
      <c r="AG3" s="45" t="s">
        <v>21</v>
      </c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</row>
    <row r="4" spans="1:58" s="24" customFormat="1" x14ac:dyDescent="0.2">
      <c r="A4" s="37" t="s">
        <v>0</v>
      </c>
      <c r="B4" s="46">
        <f>SUM(B5:B341)</f>
        <v>25812158487</v>
      </c>
      <c r="C4" s="47">
        <f>SUM(C5:C341)</f>
        <v>13101256721.119993</v>
      </c>
      <c r="D4" s="47">
        <f t="shared" ref="D4:D61" si="0">B4+C4</f>
        <v>38913415208.119995</v>
      </c>
      <c r="E4" s="47">
        <f>SUM(E5:E341)</f>
        <v>100</v>
      </c>
      <c r="F4" s="18">
        <v>146000000</v>
      </c>
      <c r="G4" s="17">
        <v>312000000</v>
      </c>
      <c r="H4" s="17">
        <v>69781900</v>
      </c>
      <c r="I4" s="48">
        <f>SUM(I5:I341)</f>
        <v>2392498075</v>
      </c>
      <c r="J4" s="18">
        <v>219000000</v>
      </c>
      <c r="K4" s="10">
        <v>2903549.22</v>
      </c>
      <c r="L4" s="48">
        <f>SUM(L5:L341)</f>
        <v>5126324899</v>
      </c>
      <c r="M4" s="74">
        <f>SUM(M5:M341)</f>
        <v>3127699004</v>
      </c>
      <c r="N4" s="49">
        <v>60000000</v>
      </c>
      <c r="O4" s="17">
        <v>100000000</v>
      </c>
      <c r="P4" s="17">
        <v>9921661.1600000001</v>
      </c>
      <c r="Q4" s="49">
        <v>20000000</v>
      </c>
      <c r="R4" s="48">
        <f>SUM(R5:R341)</f>
        <v>6734100762</v>
      </c>
      <c r="S4" s="15">
        <f>SUM(S5:S341)</f>
        <v>3039838774</v>
      </c>
      <c r="T4" s="15">
        <f>SUM(T5:T341)</f>
        <v>3528817811</v>
      </c>
      <c r="U4" s="77">
        <f>I4+L4+M4+R4+S4+T4</f>
        <v>23949279325</v>
      </c>
      <c r="V4" s="14">
        <f>P4+O4+N4+K4</f>
        <v>172825210.38</v>
      </c>
      <c r="W4" s="15">
        <f>F4+G4+H4+J4+Q4</f>
        <v>766781900</v>
      </c>
      <c r="X4" s="16">
        <f>U4+V4+W4</f>
        <v>24888886435.380001</v>
      </c>
      <c r="Y4" s="16">
        <f>X4+D4</f>
        <v>63802301643.5</v>
      </c>
      <c r="Z4" s="16">
        <f>(Y4/$Y$4)*100</f>
        <v>100</v>
      </c>
      <c r="AA4" s="16">
        <f>(U4/B4)*100</f>
        <v>92.782939237963319</v>
      </c>
      <c r="AB4" s="14">
        <f t="shared" ref="AB4:AB61" si="1">(V4/B4)*100</f>
        <v>0.66954962510028537</v>
      </c>
      <c r="AC4" s="15">
        <f t="shared" ref="AC4:AC61" si="2">(W4/B4)*100</f>
        <v>2.970622934870716</v>
      </c>
      <c r="AD4" s="16">
        <f t="shared" ref="AD4:AD61" si="3">(X4/D4)*100</f>
        <v>63.959655821179325</v>
      </c>
      <c r="AE4" s="72">
        <f t="shared" ref="AE4:AE61" si="4">COUNT(F4:T4)</f>
        <v>15</v>
      </c>
      <c r="AF4" s="85"/>
      <c r="AG4" s="50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 x14ac:dyDescent="0.2">
      <c r="A5" s="91" t="s">
        <v>43</v>
      </c>
      <c r="B5" s="53">
        <v>1388061138</v>
      </c>
      <c r="C5" s="54">
        <v>131203860.34999999</v>
      </c>
      <c r="D5" s="47">
        <f t="shared" si="0"/>
        <v>1519264998.3499999</v>
      </c>
      <c r="E5" s="47">
        <f t="shared" ref="E5:E62" si="5">(D5/$D$4)*100</f>
        <v>3.904219123982152</v>
      </c>
      <c r="F5" s="20">
        <v>146000000</v>
      </c>
      <c r="G5" s="90"/>
      <c r="H5" s="19">
        <v>69781900</v>
      </c>
      <c r="I5" s="55">
        <v>130659715</v>
      </c>
      <c r="J5" s="20">
        <v>219000000</v>
      </c>
      <c r="K5" s="89"/>
      <c r="L5" s="55">
        <v>277291571</v>
      </c>
      <c r="M5" s="75">
        <v>169183181</v>
      </c>
      <c r="N5" s="56"/>
      <c r="O5" s="19">
        <v>100000000</v>
      </c>
      <c r="P5" s="88"/>
      <c r="Q5" s="19"/>
      <c r="R5" s="55">
        <v>364260304</v>
      </c>
      <c r="S5" s="57">
        <v>164428220</v>
      </c>
      <c r="T5" s="57">
        <v>190880460</v>
      </c>
      <c r="U5" s="77">
        <f t="shared" ref="U5:U62" si="6">I5+L5+M5+R5+S5+T5</f>
        <v>1296703451</v>
      </c>
      <c r="V5" s="14">
        <f t="shared" ref="V5:V62" si="7">P5+O5+N5+K5</f>
        <v>100000000</v>
      </c>
      <c r="W5" s="15">
        <f t="shared" ref="W5:W62" si="8">F5+G5+H5+J5+Q5</f>
        <v>434781900</v>
      </c>
      <c r="X5" s="16">
        <f t="shared" ref="X5:X62" si="9">U5+V5+W5</f>
        <v>1831485351</v>
      </c>
      <c r="Y5" s="16">
        <f t="shared" ref="Y5:Y62" si="10">X5+D5</f>
        <v>3350750349.3499999</v>
      </c>
      <c r="Z5" s="16">
        <f t="shared" ref="Z5:Z62" si="11">(Y5/$Y$4)*100</f>
        <v>5.2517703327891851</v>
      </c>
      <c r="AA5" s="16">
        <f t="shared" ref="AA5:AA62" si="12">(U5/B5)*100</f>
        <v>93.418323984516022</v>
      </c>
      <c r="AB5" s="14">
        <f t="shared" si="1"/>
        <v>7.2042936195221108</v>
      </c>
      <c r="AC5" s="15">
        <f t="shared" si="2"/>
        <v>31.322964680537002</v>
      </c>
      <c r="AD5" s="16">
        <f t="shared" si="3"/>
        <v>120.5507500659258</v>
      </c>
      <c r="AE5" s="72">
        <f t="shared" si="4"/>
        <v>10</v>
      </c>
      <c r="AF5" s="3">
        <v>2082130</v>
      </c>
      <c r="AG5" s="50">
        <v>1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30"/>
      <c r="BF5" s="30"/>
    </row>
    <row r="6" spans="1:58" x14ac:dyDescent="0.2">
      <c r="A6" s="92" t="s">
        <v>44</v>
      </c>
      <c r="B6" s="53">
        <v>182330126</v>
      </c>
      <c r="C6" s="54">
        <v>55098923.969999999</v>
      </c>
      <c r="D6" s="47">
        <f t="shared" si="0"/>
        <v>237429049.97</v>
      </c>
      <c r="E6" s="47">
        <f t="shared" si="5"/>
        <v>0.61014703721110575</v>
      </c>
      <c r="F6" s="10"/>
      <c r="G6" s="19"/>
      <c r="H6" s="11"/>
      <c r="I6" s="55">
        <v>16914753</v>
      </c>
      <c r="J6" s="11"/>
      <c r="K6" s="11"/>
      <c r="L6" s="55">
        <v>36423905</v>
      </c>
      <c r="M6" s="75">
        <v>22223222</v>
      </c>
      <c r="N6" s="56"/>
      <c r="O6" s="56"/>
      <c r="P6" s="11"/>
      <c r="Q6" s="11"/>
      <c r="R6" s="55">
        <v>47847768</v>
      </c>
      <c r="S6" s="57">
        <v>21598629</v>
      </c>
      <c r="T6" s="57">
        <v>25073289</v>
      </c>
      <c r="U6" s="77">
        <f t="shared" si="6"/>
        <v>170081566</v>
      </c>
      <c r="V6" s="14">
        <f t="shared" si="7"/>
        <v>0</v>
      </c>
      <c r="W6" s="15">
        <f t="shared" si="8"/>
        <v>0</v>
      </c>
      <c r="X6" s="16">
        <f t="shared" si="9"/>
        <v>170081566</v>
      </c>
      <c r="Y6" s="16">
        <f t="shared" si="10"/>
        <v>407510615.97000003</v>
      </c>
      <c r="Z6" s="16">
        <f t="shared" si="11"/>
        <v>0.63870833100503999</v>
      </c>
      <c r="AA6" s="16">
        <f t="shared" si="12"/>
        <v>93.282207242044024</v>
      </c>
      <c r="AB6" s="14">
        <f t="shared" si="1"/>
        <v>0</v>
      </c>
      <c r="AC6" s="15">
        <f t="shared" si="2"/>
        <v>0</v>
      </c>
      <c r="AD6" s="16">
        <f t="shared" si="3"/>
        <v>71.63469087775502</v>
      </c>
      <c r="AE6" s="72">
        <f t="shared" si="4"/>
        <v>6</v>
      </c>
      <c r="AF6" s="4">
        <v>129055</v>
      </c>
      <c r="AG6" s="50">
        <v>0</v>
      </c>
      <c r="AH6" s="52"/>
      <c r="AI6" s="52"/>
      <c r="AJ6" s="52"/>
      <c r="AK6" s="52"/>
      <c r="AL6" s="52"/>
      <c r="AM6" s="52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30"/>
      <c r="BF6" s="30"/>
    </row>
    <row r="7" spans="1:58" x14ac:dyDescent="0.2">
      <c r="A7" s="92" t="s">
        <v>45</v>
      </c>
      <c r="B7" s="53">
        <v>50163817</v>
      </c>
      <c r="C7" s="54">
        <v>72010274.170000002</v>
      </c>
      <c r="D7" s="47">
        <f t="shared" si="0"/>
        <v>122174091.17</v>
      </c>
      <c r="E7" s="47">
        <f t="shared" si="5"/>
        <v>0.31396393895672808</v>
      </c>
      <c r="F7" s="10"/>
      <c r="G7" s="19"/>
      <c r="H7" s="11"/>
      <c r="I7" s="55">
        <v>4666559</v>
      </c>
      <c r="J7" s="11"/>
      <c r="K7" s="11"/>
      <c r="L7" s="55">
        <v>10021175</v>
      </c>
      <c r="M7" s="75">
        <v>6114193</v>
      </c>
      <c r="N7" s="56"/>
      <c r="O7" s="56"/>
      <c r="P7" s="11"/>
      <c r="Q7" s="19"/>
      <c r="R7" s="55">
        <v>13164180</v>
      </c>
      <c r="S7" s="57">
        <v>5942351</v>
      </c>
      <c r="T7" s="57">
        <v>6898322</v>
      </c>
      <c r="U7" s="77">
        <f t="shared" si="6"/>
        <v>46806780</v>
      </c>
      <c r="V7" s="14">
        <f t="shared" si="7"/>
        <v>0</v>
      </c>
      <c r="W7" s="15">
        <f t="shared" si="8"/>
        <v>0</v>
      </c>
      <c r="X7" s="16">
        <f t="shared" si="9"/>
        <v>46806780</v>
      </c>
      <c r="Y7" s="16">
        <f t="shared" si="10"/>
        <v>168980871.17000002</v>
      </c>
      <c r="Z7" s="16">
        <f t="shared" si="11"/>
        <v>0.26485074490602695</v>
      </c>
      <c r="AA7" s="16">
        <f t="shared" si="12"/>
        <v>93.307851752987617</v>
      </c>
      <c r="AB7" s="14">
        <f t="shared" si="1"/>
        <v>0</v>
      </c>
      <c r="AC7" s="15">
        <f t="shared" si="2"/>
        <v>0</v>
      </c>
      <c r="AD7" s="16">
        <f t="shared" si="3"/>
        <v>38.311543430980279</v>
      </c>
      <c r="AE7" s="72">
        <f t="shared" si="4"/>
        <v>6</v>
      </c>
      <c r="AF7" s="4">
        <v>14397</v>
      </c>
      <c r="AG7" s="50">
        <v>1</v>
      </c>
      <c r="AH7" s="52"/>
      <c r="AI7" s="52"/>
      <c r="AJ7" s="52"/>
      <c r="AK7" s="52"/>
      <c r="AL7" s="52"/>
      <c r="AM7" s="52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30"/>
      <c r="BF7" s="30"/>
    </row>
    <row r="8" spans="1:58" x14ac:dyDescent="0.2">
      <c r="A8" s="92" t="s">
        <v>46</v>
      </c>
      <c r="B8" s="53">
        <v>42997559</v>
      </c>
      <c r="C8" s="54">
        <v>57833203.020000003</v>
      </c>
      <c r="D8" s="47">
        <f t="shared" si="0"/>
        <v>100830762.02000001</v>
      </c>
      <c r="E8" s="47">
        <f t="shared" si="5"/>
        <v>0.2591156840917932</v>
      </c>
      <c r="F8" s="10"/>
      <c r="G8" s="11"/>
      <c r="H8" s="11"/>
      <c r="I8" s="55">
        <v>3996893</v>
      </c>
      <c r="J8" s="11"/>
      <c r="K8" s="11"/>
      <c r="L8" s="55">
        <v>8589579</v>
      </c>
      <c r="M8" s="75">
        <v>5240737</v>
      </c>
      <c r="N8" s="56"/>
      <c r="O8" s="56"/>
      <c r="P8" s="11"/>
      <c r="Q8" s="11"/>
      <c r="R8" s="55">
        <v>11283584</v>
      </c>
      <c r="S8" s="57">
        <v>5093444</v>
      </c>
      <c r="T8" s="57">
        <v>5912847</v>
      </c>
      <c r="U8" s="77">
        <f t="shared" si="6"/>
        <v>40117084</v>
      </c>
      <c r="V8" s="14">
        <f t="shared" si="7"/>
        <v>0</v>
      </c>
      <c r="W8" s="15">
        <f t="shared" si="8"/>
        <v>0</v>
      </c>
      <c r="X8" s="16">
        <f t="shared" si="9"/>
        <v>40117084</v>
      </c>
      <c r="Y8" s="16">
        <f t="shared" si="10"/>
        <v>140947846.02000001</v>
      </c>
      <c r="Z8" s="16">
        <f t="shared" si="11"/>
        <v>0.22091341909192611</v>
      </c>
      <c r="AA8" s="16">
        <f t="shared" si="12"/>
        <v>93.300840636092857</v>
      </c>
      <c r="AB8" s="14">
        <f t="shared" si="1"/>
        <v>0</v>
      </c>
      <c r="AC8" s="15">
        <f t="shared" si="2"/>
        <v>0</v>
      </c>
      <c r="AD8" s="16">
        <f t="shared" si="3"/>
        <v>39.786552433316615</v>
      </c>
      <c r="AE8" s="72">
        <f t="shared" si="4"/>
        <v>6</v>
      </c>
      <c r="AF8" s="4">
        <v>10592</v>
      </c>
      <c r="AG8" s="50">
        <v>1</v>
      </c>
      <c r="AH8" s="52"/>
      <c r="AI8" s="52"/>
      <c r="AJ8" s="52"/>
      <c r="AK8" s="52"/>
      <c r="AL8" s="52"/>
      <c r="AM8" s="52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30"/>
      <c r="BF8" s="30"/>
    </row>
    <row r="9" spans="1:58" x14ac:dyDescent="0.2">
      <c r="A9" s="92" t="s">
        <v>47</v>
      </c>
      <c r="B9" s="53">
        <v>40754266</v>
      </c>
      <c r="C9" s="54">
        <v>40557960.5</v>
      </c>
      <c r="D9" s="47">
        <f t="shared" si="0"/>
        <v>81312226.5</v>
      </c>
      <c r="E9" s="47">
        <f t="shared" si="5"/>
        <v>0.20895679822785823</v>
      </c>
      <c r="F9" s="10"/>
      <c r="G9" s="11"/>
      <c r="H9" s="11"/>
      <c r="I9" s="55">
        <v>3787605</v>
      </c>
      <c r="J9" s="11"/>
      <c r="K9" s="11"/>
      <c r="L9" s="55">
        <v>8141438</v>
      </c>
      <c r="M9" s="75">
        <v>4967315</v>
      </c>
      <c r="N9" s="56"/>
      <c r="O9" s="56"/>
      <c r="P9" s="11"/>
      <c r="Q9" s="11"/>
      <c r="R9" s="55">
        <v>10694890</v>
      </c>
      <c r="S9" s="57">
        <v>4827706</v>
      </c>
      <c r="T9" s="57">
        <v>5604359</v>
      </c>
      <c r="U9" s="77">
        <f t="shared" si="6"/>
        <v>38023313</v>
      </c>
      <c r="V9" s="14">
        <f t="shared" si="7"/>
        <v>0</v>
      </c>
      <c r="W9" s="15">
        <f t="shared" si="8"/>
        <v>0</v>
      </c>
      <c r="X9" s="16">
        <f t="shared" si="9"/>
        <v>38023313</v>
      </c>
      <c r="Y9" s="16">
        <f t="shared" si="10"/>
        <v>119335539.5</v>
      </c>
      <c r="Z9" s="16">
        <f t="shared" si="11"/>
        <v>0.18703955253338037</v>
      </c>
      <c r="AA9" s="16">
        <f t="shared" si="12"/>
        <v>93.298976357468931</v>
      </c>
      <c r="AB9" s="14">
        <f t="shared" si="1"/>
        <v>0</v>
      </c>
      <c r="AC9" s="15">
        <f t="shared" si="2"/>
        <v>0</v>
      </c>
      <c r="AD9" s="16">
        <f t="shared" si="3"/>
        <v>46.762110246729009</v>
      </c>
      <c r="AE9" s="72">
        <f t="shared" si="4"/>
        <v>6</v>
      </c>
      <c r="AF9" s="4">
        <v>10034</v>
      </c>
      <c r="AG9" s="50">
        <v>0</v>
      </c>
      <c r="AH9" s="52"/>
      <c r="AI9" s="52"/>
      <c r="AJ9" s="52"/>
      <c r="AK9" s="52"/>
      <c r="AL9" s="52"/>
      <c r="AM9" s="52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30"/>
      <c r="BF9" s="30"/>
    </row>
    <row r="10" spans="1:58" ht="24" x14ac:dyDescent="0.2">
      <c r="A10" s="93" t="s">
        <v>48</v>
      </c>
      <c r="B10" s="53">
        <v>31811924</v>
      </c>
      <c r="C10" s="54">
        <v>40499716.170000002</v>
      </c>
      <c r="D10" s="47">
        <f t="shared" si="0"/>
        <v>72311640.170000002</v>
      </c>
      <c r="E10" s="47">
        <f t="shared" si="5"/>
        <v>0.18582702079284694</v>
      </c>
      <c r="F10" s="10"/>
      <c r="G10" s="11"/>
      <c r="H10" s="11"/>
      <c r="I10" s="55">
        <v>2955113</v>
      </c>
      <c r="J10" s="11"/>
      <c r="K10" s="11"/>
      <c r="L10" s="55">
        <v>6355036</v>
      </c>
      <c r="M10" s="75">
        <v>3877381</v>
      </c>
      <c r="N10" s="56"/>
      <c r="O10" s="56"/>
      <c r="P10" s="11"/>
      <c r="Q10" s="11"/>
      <c r="R10" s="55">
        <v>8348207</v>
      </c>
      <c r="S10" s="57">
        <v>3768406</v>
      </c>
      <c r="T10" s="57">
        <v>4374645</v>
      </c>
      <c r="U10" s="77">
        <f t="shared" si="6"/>
        <v>29678788</v>
      </c>
      <c r="V10" s="14">
        <f t="shared" si="7"/>
        <v>0</v>
      </c>
      <c r="W10" s="15">
        <f t="shared" si="8"/>
        <v>0</v>
      </c>
      <c r="X10" s="16">
        <f t="shared" si="9"/>
        <v>29678788</v>
      </c>
      <c r="Y10" s="16">
        <f t="shared" si="10"/>
        <v>101990428.17</v>
      </c>
      <c r="Z10" s="16">
        <f t="shared" si="11"/>
        <v>0.15985383840833664</v>
      </c>
      <c r="AA10" s="16">
        <f t="shared" si="12"/>
        <v>93.294539494058895</v>
      </c>
      <c r="AB10" s="14">
        <f t="shared" si="1"/>
        <v>0</v>
      </c>
      <c r="AC10" s="15">
        <f t="shared" si="2"/>
        <v>0</v>
      </c>
      <c r="AD10" s="16">
        <f t="shared" si="3"/>
        <v>41.042891476707048</v>
      </c>
      <c r="AE10" s="72">
        <f t="shared" si="4"/>
        <v>6</v>
      </c>
      <c r="AF10" s="4">
        <v>2334</v>
      </c>
      <c r="AG10" s="50">
        <v>1</v>
      </c>
      <c r="AH10" s="52"/>
      <c r="AI10" s="52"/>
      <c r="AJ10" s="52"/>
      <c r="AK10" s="52"/>
      <c r="AL10" s="52"/>
      <c r="AM10" s="52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30"/>
      <c r="BF10" s="30"/>
    </row>
    <row r="11" spans="1:58" x14ac:dyDescent="0.2">
      <c r="A11" s="92" t="s">
        <v>49</v>
      </c>
      <c r="B11" s="53">
        <v>42073661</v>
      </c>
      <c r="C11" s="54">
        <v>64142461.659999996</v>
      </c>
      <c r="D11" s="47">
        <f t="shared" si="0"/>
        <v>106216122.66</v>
      </c>
      <c r="E11" s="47">
        <f t="shared" si="5"/>
        <v>0.27295502615724165</v>
      </c>
      <c r="F11" s="10"/>
      <c r="G11" s="11"/>
      <c r="H11" s="11"/>
      <c r="I11" s="55">
        <v>3911851</v>
      </c>
      <c r="J11" s="11"/>
      <c r="K11" s="11"/>
      <c r="L11" s="55">
        <v>8405013</v>
      </c>
      <c r="M11" s="75">
        <v>5128129</v>
      </c>
      <c r="N11" s="56"/>
      <c r="O11" s="56"/>
      <c r="P11" s="11"/>
      <c r="Q11" s="11"/>
      <c r="R11" s="55">
        <v>11041131</v>
      </c>
      <c r="S11" s="57">
        <v>4984000</v>
      </c>
      <c r="T11" s="57">
        <v>5785797</v>
      </c>
      <c r="U11" s="77">
        <f t="shared" si="6"/>
        <v>39255921</v>
      </c>
      <c r="V11" s="14">
        <f t="shared" si="7"/>
        <v>0</v>
      </c>
      <c r="W11" s="15">
        <f t="shared" si="8"/>
        <v>0</v>
      </c>
      <c r="X11" s="16">
        <f t="shared" si="9"/>
        <v>39255921</v>
      </c>
      <c r="Y11" s="16">
        <f t="shared" si="10"/>
        <v>145472043.66</v>
      </c>
      <c r="Z11" s="16">
        <f t="shared" si="11"/>
        <v>0.22800438215040522</v>
      </c>
      <c r="AA11" s="16">
        <f t="shared" si="12"/>
        <v>93.302840938895244</v>
      </c>
      <c r="AB11" s="14">
        <f t="shared" si="1"/>
        <v>0</v>
      </c>
      <c r="AC11" s="15">
        <f t="shared" si="2"/>
        <v>0</v>
      </c>
      <c r="AD11" s="16">
        <f t="shared" si="3"/>
        <v>36.958533240437532</v>
      </c>
      <c r="AE11" s="72">
        <f t="shared" si="4"/>
        <v>6</v>
      </c>
      <c r="AF11" s="4">
        <v>8970</v>
      </c>
      <c r="AG11" s="50">
        <v>1</v>
      </c>
      <c r="AH11" s="52"/>
      <c r="AI11" s="52"/>
      <c r="AJ11" s="52"/>
      <c r="AK11" s="52"/>
      <c r="AL11" s="52"/>
      <c r="AM11" s="52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30"/>
      <c r="BF11" s="30"/>
    </row>
    <row r="12" spans="1:58" x14ac:dyDescent="0.2">
      <c r="A12" s="92" t="s">
        <v>50</v>
      </c>
      <c r="B12" s="53">
        <v>35062427</v>
      </c>
      <c r="C12" s="54">
        <v>68465128.540000007</v>
      </c>
      <c r="D12" s="47">
        <f t="shared" si="0"/>
        <v>103527555.54000001</v>
      </c>
      <c r="E12" s="47">
        <f t="shared" si="5"/>
        <v>0.26604592525817955</v>
      </c>
      <c r="F12" s="10"/>
      <c r="G12" s="11"/>
      <c r="H12" s="11"/>
      <c r="I12" s="55">
        <v>3257673</v>
      </c>
      <c r="J12" s="11"/>
      <c r="K12" s="11"/>
      <c r="L12" s="55">
        <v>7004386</v>
      </c>
      <c r="M12" s="75">
        <v>4273568</v>
      </c>
      <c r="N12" s="56"/>
      <c r="O12" s="56"/>
      <c r="P12" s="11"/>
      <c r="Q12" s="11"/>
      <c r="R12" s="55">
        <v>9201216</v>
      </c>
      <c r="S12" s="57">
        <v>4153457</v>
      </c>
      <c r="T12" s="57">
        <v>4821641</v>
      </c>
      <c r="U12" s="77">
        <f t="shared" si="6"/>
        <v>32711941</v>
      </c>
      <c r="V12" s="14">
        <f t="shared" si="7"/>
        <v>0</v>
      </c>
      <c r="W12" s="15">
        <f t="shared" si="8"/>
        <v>0</v>
      </c>
      <c r="X12" s="16">
        <f t="shared" si="9"/>
        <v>32711941</v>
      </c>
      <c r="Y12" s="16">
        <f t="shared" si="10"/>
        <v>136239496.54000002</v>
      </c>
      <c r="Z12" s="16">
        <f t="shared" si="11"/>
        <v>0.21353382719834796</v>
      </c>
      <c r="AA12" s="16">
        <f t="shared" si="12"/>
        <v>93.296282656075121</v>
      </c>
      <c r="AB12" s="14">
        <f t="shared" si="1"/>
        <v>0</v>
      </c>
      <c r="AC12" s="15">
        <f t="shared" si="2"/>
        <v>0</v>
      </c>
      <c r="AD12" s="16">
        <f t="shared" si="3"/>
        <v>31.597327715673789</v>
      </c>
      <c r="AE12" s="72">
        <f t="shared" si="4"/>
        <v>6</v>
      </c>
      <c r="AF12" s="4">
        <v>2621</v>
      </c>
      <c r="AG12" s="50">
        <v>1</v>
      </c>
      <c r="AH12" s="52"/>
      <c r="AI12" s="52"/>
      <c r="AJ12" s="52"/>
      <c r="AK12" s="52"/>
      <c r="AL12" s="52"/>
      <c r="AM12" s="52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30"/>
      <c r="BF12" s="30"/>
    </row>
    <row r="13" spans="1:58" x14ac:dyDescent="0.2">
      <c r="A13" s="92" t="s">
        <v>51</v>
      </c>
      <c r="B13" s="53">
        <v>83709476</v>
      </c>
      <c r="C13" s="54">
        <v>52197407.5</v>
      </c>
      <c r="D13" s="47">
        <f t="shared" si="0"/>
        <v>135906883.5</v>
      </c>
      <c r="E13" s="47">
        <f t="shared" si="5"/>
        <v>0.34925457653390585</v>
      </c>
      <c r="F13" s="10"/>
      <c r="G13" s="11"/>
      <c r="H13" s="11"/>
      <c r="I13" s="55">
        <v>7797003</v>
      </c>
      <c r="J13" s="11"/>
      <c r="K13" s="11"/>
      <c r="L13" s="55">
        <v>16722557</v>
      </c>
      <c r="M13" s="75">
        <v>10202890</v>
      </c>
      <c r="N13" s="56"/>
      <c r="O13" s="56"/>
      <c r="P13" s="11"/>
      <c r="Q13" s="11"/>
      <c r="R13" s="55">
        <v>21967360</v>
      </c>
      <c r="S13" s="57">
        <v>9916134</v>
      </c>
      <c r="T13" s="57">
        <v>11511383</v>
      </c>
      <c r="U13" s="77">
        <f t="shared" si="6"/>
        <v>78117327</v>
      </c>
      <c r="V13" s="14">
        <f t="shared" si="7"/>
        <v>0</v>
      </c>
      <c r="W13" s="15">
        <f t="shared" si="8"/>
        <v>0</v>
      </c>
      <c r="X13" s="16">
        <f t="shared" si="9"/>
        <v>78117327</v>
      </c>
      <c r="Y13" s="16">
        <f t="shared" si="10"/>
        <v>214024210.5</v>
      </c>
      <c r="Z13" s="16">
        <f t="shared" si="11"/>
        <v>0.33544904335250447</v>
      </c>
      <c r="AA13" s="16">
        <f t="shared" si="12"/>
        <v>93.319574715770528</v>
      </c>
      <c r="AB13" s="14">
        <f t="shared" si="1"/>
        <v>0</v>
      </c>
      <c r="AC13" s="15">
        <f t="shared" si="2"/>
        <v>0</v>
      </c>
      <c r="AD13" s="16">
        <f t="shared" si="3"/>
        <v>57.478565462065056</v>
      </c>
      <c r="AE13" s="72">
        <f t="shared" si="4"/>
        <v>6</v>
      </c>
      <c r="AF13" s="4">
        <v>140496</v>
      </c>
      <c r="AG13" s="50">
        <v>1</v>
      </c>
      <c r="AH13" s="52"/>
      <c r="AI13" s="52"/>
      <c r="AJ13" s="52"/>
      <c r="AK13" s="52"/>
      <c r="AL13" s="52"/>
      <c r="AM13" s="52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30"/>
      <c r="BF13" s="30"/>
    </row>
    <row r="14" spans="1:58" x14ac:dyDescent="0.2">
      <c r="A14" s="92" t="s">
        <v>52</v>
      </c>
      <c r="B14" s="53">
        <v>44141038</v>
      </c>
      <c r="C14" s="54">
        <v>36497352.009999998</v>
      </c>
      <c r="D14" s="47">
        <f t="shared" si="0"/>
        <v>80638390.00999999</v>
      </c>
      <c r="E14" s="47">
        <f t="shared" si="5"/>
        <v>0.20722516792402562</v>
      </c>
      <c r="F14" s="10"/>
      <c r="G14" s="11"/>
      <c r="H14" s="11"/>
      <c r="I14" s="55">
        <v>4104032</v>
      </c>
      <c r="J14" s="11"/>
      <c r="K14" s="11"/>
      <c r="L14" s="55">
        <v>8818011</v>
      </c>
      <c r="M14" s="75">
        <v>5380110</v>
      </c>
      <c r="N14" s="56"/>
      <c r="O14" s="56"/>
      <c r="P14" s="11"/>
      <c r="Q14" s="11"/>
      <c r="R14" s="55">
        <v>11583660</v>
      </c>
      <c r="S14" s="57">
        <v>5228900</v>
      </c>
      <c r="T14" s="57">
        <v>6070094</v>
      </c>
      <c r="U14" s="77">
        <f t="shared" si="6"/>
        <v>41184807</v>
      </c>
      <c r="V14" s="14">
        <f t="shared" si="7"/>
        <v>0</v>
      </c>
      <c r="W14" s="15">
        <f t="shared" si="8"/>
        <v>0</v>
      </c>
      <c r="X14" s="16">
        <f t="shared" si="9"/>
        <v>41184807</v>
      </c>
      <c r="Y14" s="16">
        <f t="shared" si="10"/>
        <v>121823197.00999999</v>
      </c>
      <c r="Z14" s="16">
        <f t="shared" si="11"/>
        <v>0.19093856157524844</v>
      </c>
      <c r="AA14" s="16">
        <f t="shared" si="12"/>
        <v>93.302760573958409</v>
      </c>
      <c r="AB14" s="14">
        <f t="shared" si="1"/>
        <v>0</v>
      </c>
      <c r="AC14" s="15">
        <f t="shared" si="2"/>
        <v>0</v>
      </c>
      <c r="AD14" s="16">
        <f t="shared" si="3"/>
        <v>51.073449004739132</v>
      </c>
      <c r="AE14" s="72">
        <f t="shared" si="4"/>
        <v>6</v>
      </c>
      <c r="AF14" s="4">
        <v>32045</v>
      </c>
      <c r="AG14" s="50">
        <v>1</v>
      </c>
      <c r="AH14" s="52"/>
      <c r="AI14" s="52"/>
      <c r="AJ14" s="52"/>
      <c r="AK14" s="52"/>
      <c r="AL14" s="52"/>
      <c r="AM14" s="52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30"/>
      <c r="BF14" s="30"/>
    </row>
    <row r="15" spans="1:58" x14ac:dyDescent="0.2">
      <c r="A15" s="92" t="s">
        <v>53</v>
      </c>
      <c r="B15" s="53">
        <v>215799353</v>
      </c>
      <c r="C15" s="54">
        <v>70275066.719999999</v>
      </c>
      <c r="D15" s="47">
        <f t="shared" si="0"/>
        <v>286074419.72000003</v>
      </c>
      <c r="E15" s="47">
        <f t="shared" si="5"/>
        <v>0.73515629042065</v>
      </c>
      <c r="F15" s="10"/>
      <c r="G15" s="11"/>
      <c r="H15" s="11"/>
      <c r="I15" s="55">
        <v>20124259</v>
      </c>
      <c r="J15" s="11"/>
      <c r="K15" s="11"/>
      <c r="L15" s="55">
        <v>43110019</v>
      </c>
      <c r="M15" s="75">
        <v>26302603</v>
      </c>
      <c r="N15" s="56"/>
      <c r="O15" s="56"/>
      <c r="P15" s="11"/>
      <c r="Q15" s="11"/>
      <c r="R15" s="55">
        <v>56630890</v>
      </c>
      <c r="S15" s="57">
        <v>25563358</v>
      </c>
      <c r="T15" s="57">
        <v>29675840</v>
      </c>
      <c r="U15" s="77">
        <f t="shared" si="6"/>
        <v>201406969</v>
      </c>
      <c r="V15" s="14">
        <f t="shared" si="7"/>
        <v>0</v>
      </c>
      <c r="W15" s="15">
        <f t="shared" si="8"/>
        <v>0</v>
      </c>
      <c r="X15" s="16">
        <f t="shared" si="9"/>
        <v>201406969</v>
      </c>
      <c r="Y15" s="16">
        <f t="shared" si="10"/>
        <v>487481388.72000003</v>
      </c>
      <c r="Z15" s="16">
        <f t="shared" si="11"/>
        <v>0.76404984798798914</v>
      </c>
      <c r="AA15" s="16">
        <f t="shared" si="12"/>
        <v>93.330663970989761</v>
      </c>
      <c r="AB15" s="14">
        <f t="shared" si="1"/>
        <v>0</v>
      </c>
      <c r="AC15" s="15">
        <f t="shared" si="2"/>
        <v>0</v>
      </c>
      <c r="AD15" s="16">
        <f t="shared" si="3"/>
        <v>70.403697470445053</v>
      </c>
      <c r="AE15" s="72">
        <f t="shared" si="4"/>
        <v>6</v>
      </c>
      <c r="AF15" s="4">
        <v>475660</v>
      </c>
      <c r="AG15" s="50">
        <v>1</v>
      </c>
      <c r="AH15" s="52"/>
      <c r="AI15" s="52"/>
      <c r="AJ15" s="52"/>
      <c r="AK15" s="52"/>
      <c r="AL15" s="52"/>
      <c r="AM15" s="52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0"/>
      <c r="BF15" s="30"/>
    </row>
    <row r="16" spans="1:58" x14ac:dyDescent="0.2">
      <c r="A16" s="92" t="s">
        <v>54</v>
      </c>
      <c r="B16" s="53">
        <v>43610515</v>
      </c>
      <c r="C16" s="54">
        <v>30660360.210000001</v>
      </c>
      <c r="D16" s="47">
        <f t="shared" si="0"/>
        <v>74270875.210000008</v>
      </c>
      <c r="E16" s="47">
        <f t="shared" si="5"/>
        <v>0.19086187838507179</v>
      </c>
      <c r="F16" s="10"/>
      <c r="G16" s="11"/>
      <c r="H16" s="11"/>
      <c r="I16" s="55">
        <v>4064931</v>
      </c>
      <c r="J16" s="11"/>
      <c r="K16" s="11"/>
      <c r="L16" s="55">
        <v>8712029</v>
      </c>
      <c r="M16" s="75">
        <v>5315447</v>
      </c>
      <c r="N16" s="56"/>
      <c r="O16" s="56"/>
      <c r="P16" s="11"/>
      <c r="Q16" s="11"/>
      <c r="R16" s="55">
        <v>11444438</v>
      </c>
      <c r="S16" s="57">
        <v>5166054</v>
      </c>
      <c r="T16" s="57">
        <v>5997139</v>
      </c>
      <c r="U16" s="77">
        <f t="shared" si="6"/>
        <v>40700038</v>
      </c>
      <c r="V16" s="14">
        <f t="shared" si="7"/>
        <v>0</v>
      </c>
      <c r="W16" s="15">
        <f t="shared" si="8"/>
        <v>0</v>
      </c>
      <c r="X16" s="16">
        <f t="shared" si="9"/>
        <v>40700038</v>
      </c>
      <c r="Y16" s="16">
        <f t="shared" si="10"/>
        <v>114970913.21000001</v>
      </c>
      <c r="Z16" s="16">
        <f t="shared" si="11"/>
        <v>0.18019869228606886</v>
      </c>
      <c r="AA16" s="16">
        <f t="shared" si="12"/>
        <v>93.32620355434922</v>
      </c>
      <c r="AB16" s="14">
        <f t="shared" si="1"/>
        <v>0</v>
      </c>
      <c r="AC16" s="15">
        <f t="shared" si="2"/>
        <v>0</v>
      </c>
      <c r="AD16" s="16">
        <f t="shared" si="3"/>
        <v>54.799459256298157</v>
      </c>
      <c r="AE16" s="72">
        <f t="shared" si="4"/>
        <v>6</v>
      </c>
      <c r="AF16" s="4">
        <v>34737</v>
      </c>
      <c r="AG16" s="50">
        <v>1</v>
      </c>
      <c r="AH16" s="52"/>
      <c r="AI16" s="52"/>
      <c r="AJ16" s="52"/>
      <c r="AK16" s="52"/>
      <c r="AL16" s="52"/>
      <c r="AM16" s="52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30"/>
      <c r="BF16" s="30"/>
    </row>
    <row r="17" spans="1:58" x14ac:dyDescent="0.2">
      <c r="A17" s="92" t="s">
        <v>55</v>
      </c>
      <c r="B17" s="53">
        <v>33941674</v>
      </c>
      <c r="C17" s="54">
        <v>35171960.020000003</v>
      </c>
      <c r="D17" s="47">
        <f t="shared" si="0"/>
        <v>69113634.020000011</v>
      </c>
      <c r="E17" s="47">
        <f t="shared" si="5"/>
        <v>0.17760875947372048</v>
      </c>
      <c r="F17" s="10"/>
      <c r="G17" s="11"/>
      <c r="H17" s="11"/>
      <c r="I17" s="55">
        <v>3162465</v>
      </c>
      <c r="J17" s="11"/>
      <c r="K17" s="11"/>
      <c r="L17" s="55">
        <v>6780494</v>
      </c>
      <c r="M17" s="75">
        <v>4136965</v>
      </c>
      <c r="N17" s="56"/>
      <c r="O17" s="56"/>
      <c r="P17" s="11"/>
      <c r="Q17" s="11"/>
      <c r="R17" s="55">
        <v>8907104</v>
      </c>
      <c r="S17" s="57">
        <v>4020694</v>
      </c>
      <c r="T17" s="57">
        <v>4667519</v>
      </c>
      <c r="U17" s="77">
        <f t="shared" si="6"/>
        <v>31675241</v>
      </c>
      <c r="V17" s="14">
        <f t="shared" si="7"/>
        <v>0</v>
      </c>
      <c r="W17" s="15">
        <f t="shared" si="8"/>
        <v>0</v>
      </c>
      <c r="X17" s="16">
        <f t="shared" si="9"/>
        <v>31675241</v>
      </c>
      <c r="Y17" s="16">
        <f t="shared" si="10"/>
        <v>100788875.02000001</v>
      </c>
      <c r="Z17" s="16">
        <f t="shared" si="11"/>
        <v>0.15797059420076281</v>
      </c>
      <c r="AA17" s="16">
        <f t="shared" si="12"/>
        <v>93.322565645996121</v>
      </c>
      <c r="AB17" s="14">
        <f t="shared" si="1"/>
        <v>0</v>
      </c>
      <c r="AC17" s="15">
        <f t="shared" si="2"/>
        <v>0</v>
      </c>
      <c r="AD17" s="16">
        <f t="shared" si="3"/>
        <v>45.830669229220192</v>
      </c>
      <c r="AE17" s="72">
        <f t="shared" si="4"/>
        <v>6</v>
      </c>
      <c r="AF17" s="4">
        <v>15467</v>
      </c>
      <c r="AG17" s="50">
        <v>1</v>
      </c>
      <c r="AH17" s="52"/>
      <c r="AI17" s="52"/>
      <c r="AJ17" s="52"/>
      <c r="AK17" s="52"/>
      <c r="AL17" s="52"/>
      <c r="AM17" s="52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30"/>
      <c r="BF17" s="30"/>
    </row>
    <row r="18" spans="1:58" x14ac:dyDescent="0.2">
      <c r="A18" s="92" t="s">
        <v>56</v>
      </c>
      <c r="B18" s="53">
        <v>36109664</v>
      </c>
      <c r="C18" s="54">
        <v>29955977.16</v>
      </c>
      <c r="D18" s="47">
        <f t="shared" si="0"/>
        <v>66065641.159999996</v>
      </c>
      <c r="E18" s="47">
        <f t="shared" si="5"/>
        <v>0.16977600348533325</v>
      </c>
      <c r="F18" s="10"/>
      <c r="G18" s="11"/>
      <c r="H18" s="11"/>
      <c r="I18" s="55">
        <v>3360951</v>
      </c>
      <c r="J18" s="11"/>
      <c r="K18" s="11"/>
      <c r="L18" s="55">
        <v>7213591</v>
      </c>
      <c r="M18" s="75">
        <v>4401209</v>
      </c>
      <c r="N18" s="56"/>
      <c r="O18" s="56"/>
      <c r="P18" s="11"/>
      <c r="Q18" s="11"/>
      <c r="R18" s="55">
        <v>9476036</v>
      </c>
      <c r="S18" s="57">
        <v>4277512</v>
      </c>
      <c r="T18" s="57">
        <v>4965652</v>
      </c>
      <c r="U18" s="77">
        <f t="shared" si="6"/>
        <v>33694951</v>
      </c>
      <c r="V18" s="14">
        <f t="shared" si="7"/>
        <v>0</v>
      </c>
      <c r="W18" s="15">
        <f t="shared" si="8"/>
        <v>0</v>
      </c>
      <c r="X18" s="16">
        <f t="shared" si="9"/>
        <v>33694951</v>
      </c>
      <c r="Y18" s="16">
        <f t="shared" si="10"/>
        <v>99760592.159999996</v>
      </c>
      <c r="Z18" s="16">
        <f t="shared" si="11"/>
        <v>0.15635892372256344</v>
      </c>
      <c r="AA18" s="16">
        <f t="shared" si="12"/>
        <v>93.312834481096246</v>
      </c>
      <c r="AB18" s="14">
        <f t="shared" si="1"/>
        <v>0</v>
      </c>
      <c r="AC18" s="15">
        <f t="shared" si="2"/>
        <v>0</v>
      </c>
      <c r="AD18" s="16">
        <f t="shared" si="3"/>
        <v>51.002231127064114</v>
      </c>
      <c r="AE18" s="72">
        <f t="shared" si="4"/>
        <v>6</v>
      </c>
      <c r="AF18" s="4">
        <v>14836</v>
      </c>
      <c r="AG18" s="50">
        <v>1</v>
      </c>
      <c r="AH18" s="52"/>
      <c r="AI18" s="52"/>
      <c r="AJ18" s="52"/>
      <c r="AK18" s="52"/>
      <c r="AL18" s="52"/>
      <c r="AM18" s="52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30"/>
      <c r="BF18" s="30"/>
    </row>
    <row r="19" spans="1:58" x14ac:dyDescent="0.2">
      <c r="A19" s="92" t="s">
        <v>57</v>
      </c>
      <c r="B19" s="53">
        <v>44674226</v>
      </c>
      <c r="C19" s="54">
        <v>16335032.880000001</v>
      </c>
      <c r="D19" s="47">
        <f t="shared" si="0"/>
        <v>61009258.880000003</v>
      </c>
      <c r="E19" s="47">
        <f t="shared" si="5"/>
        <v>0.1567820725929738</v>
      </c>
      <c r="F19" s="10"/>
      <c r="G19" s="11"/>
      <c r="H19" s="11"/>
      <c r="I19" s="55">
        <v>4152383</v>
      </c>
      <c r="J19" s="11"/>
      <c r="K19" s="11"/>
      <c r="L19" s="55">
        <v>8924525</v>
      </c>
      <c r="M19" s="75">
        <v>5445097</v>
      </c>
      <c r="N19" s="56"/>
      <c r="O19" s="56"/>
      <c r="P19" s="11"/>
      <c r="Q19" s="11"/>
      <c r="R19" s="55">
        <v>11723581</v>
      </c>
      <c r="S19" s="57">
        <v>5292060</v>
      </c>
      <c r="T19" s="57">
        <v>6143416</v>
      </c>
      <c r="U19" s="77">
        <f t="shared" si="6"/>
        <v>41681062</v>
      </c>
      <c r="V19" s="14">
        <f t="shared" si="7"/>
        <v>0</v>
      </c>
      <c r="W19" s="15">
        <f t="shared" si="8"/>
        <v>0</v>
      </c>
      <c r="X19" s="16">
        <f t="shared" si="9"/>
        <v>41681062</v>
      </c>
      <c r="Y19" s="16">
        <f t="shared" si="10"/>
        <v>102690320.88</v>
      </c>
      <c r="Z19" s="16">
        <f t="shared" si="11"/>
        <v>0.1609508093513454</v>
      </c>
      <c r="AA19" s="16">
        <f t="shared" si="12"/>
        <v>93.300020463700932</v>
      </c>
      <c r="AB19" s="14">
        <f t="shared" si="1"/>
        <v>0</v>
      </c>
      <c r="AC19" s="15">
        <f t="shared" si="2"/>
        <v>0</v>
      </c>
      <c r="AD19" s="16">
        <f t="shared" si="3"/>
        <v>68.319240005821229</v>
      </c>
      <c r="AE19" s="72">
        <f t="shared" si="4"/>
        <v>6</v>
      </c>
      <c r="AF19" s="4">
        <v>43416</v>
      </c>
      <c r="AG19" s="50">
        <v>0</v>
      </c>
      <c r="AH19" s="52"/>
      <c r="AI19" s="52"/>
      <c r="AJ19" s="52"/>
      <c r="AK19" s="52"/>
      <c r="AL19" s="52"/>
      <c r="AM19" s="52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30"/>
      <c r="BF19" s="30"/>
    </row>
    <row r="20" spans="1:58" x14ac:dyDescent="0.2">
      <c r="A20" s="92" t="s">
        <v>58</v>
      </c>
      <c r="B20" s="53">
        <v>70724597</v>
      </c>
      <c r="C20" s="54">
        <v>43363038.009999998</v>
      </c>
      <c r="D20" s="47">
        <f t="shared" si="0"/>
        <v>114087635.00999999</v>
      </c>
      <c r="E20" s="47">
        <f t="shared" si="5"/>
        <v>0.29318330041150831</v>
      </c>
      <c r="F20" s="10"/>
      <c r="G20" s="11"/>
      <c r="H20" s="11"/>
      <c r="I20" s="55">
        <v>6606270</v>
      </c>
      <c r="J20" s="11"/>
      <c r="K20" s="11"/>
      <c r="L20" s="55">
        <v>14128581</v>
      </c>
      <c r="M20" s="75">
        <v>8620234</v>
      </c>
      <c r="N20" s="56"/>
      <c r="O20" s="56"/>
      <c r="P20" s="11"/>
      <c r="Q20" s="11"/>
      <c r="R20" s="55">
        <v>18559819</v>
      </c>
      <c r="S20" s="57">
        <v>8377959</v>
      </c>
      <c r="T20" s="57">
        <v>9725756</v>
      </c>
      <c r="U20" s="77">
        <f t="shared" si="6"/>
        <v>66018619</v>
      </c>
      <c r="V20" s="14">
        <f t="shared" si="7"/>
        <v>0</v>
      </c>
      <c r="W20" s="15">
        <f t="shared" si="8"/>
        <v>0</v>
      </c>
      <c r="X20" s="16">
        <f t="shared" si="9"/>
        <v>66018619</v>
      </c>
      <c r="Y20" s="16">
        <f t="shared" si="10"/>
        <v>180106254.00999999</v>
      </c>
      <c r="Z20" s="16">
        <f t="shared" si="11"/>
        <v>0.28228801997827097</v>
      </c>
      <c r="AA20" s="16">
        <f t="shared" si="12"/>
        <v>93.346051869337614</v>
      </c>
      <c r="AB20" s="14">
        <f t="shared" si="1"/>
        <v>0</v>
      </c>
      <c r="AC20" s="15">
        <f t="shared" si="2"/>
        <v>0</v>
      </c>
      <c r="AD20" s="16">
        <f t="shared" si="3"/>
        <v>57.866585624474851</v>
      </c>
      <c r="AE20" s="72">
        <f t="shared" si="4"/>
        <v>6</v>
      </c>
      <c r="AF20" s="4">
        <v>82854</v>
      </c>
      <c r="AG20" s="50">
        <v>1</v>
      </c>
      <c r="AH20" s="52"/>
      <c r="AI20" s="52"/>
      <c r="AJ20" s="52"/>
      <c r="AK20" s="52"/>
      <c r="AL20" s="52"/>
      <c r="AM20" s="52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30"/>
      <c r="BF20" s="30"/>
    </row>
    <row r="21" spans="1:58" x14ac:dyDescent="0.2">
      <c r="A21" s="92" t="s">
        <v>59</v>
      </c>
      <c r="B21" s="53">
        <v>60321422</v>
      </c>
      <c r="C21" s="54">
        <v>41733865.710000001</v>
      </c>
      <c r="D21" s="47">
        <f t="shared" si="0"/>
        <v>102055287.71000001</v>
      </c>
      <c r="E21" s="47">
        <f t="shared" si="5"/>
        <v>0.26226247982650541</v>
      </c>
      <c r="F21" s="10"/>
      <c r="G21" s="11"/>
      <c r="H21" s="11"/>
      <c r="I21" s="55">
        <v>5640496</v>
      </c>
      <c r="J21" s="11"/>
      <c r="K21" s="11"/>
      <c r="L21" s="55">
        <v>12050350</v>
      </c>
      <c r="M21" s="75">
        <v>7352248</v>
      </c>
      <c r="N21" s="56"/>
      <c r="O21" s="56"/>
      <c r="P21" s="11"/>
      <c r="Q21" s="11"/>
      <c r="R21" s="55">
        <v>15829778</v>
      </c>
      <c r="S21" s="57">
        <v>7145610</v>
      </c>
      <c r="T21" s="57">
        <v>8295154</v>
      </c>
      <c r="U21" s="77">
        <f t="shared" si="6"/>
        <v>56313636</v>
      </c>
      <c r="V21" s="14">
        <f t="shared" si="7"/>
        <v>0</v>
      </c>
      <c r="W21" s="15">
        <f t="shared" si="8"/>
        <v>0</v>
      </c>
      <c r="X21" s="16">
        <f t="shared" si="9"/>
        <v>56313636</v>
      </c>
      <c r="Y21" s="16">
        <f t="shared" si="10"/>
        <v>158368923.71000001</v>
      </c>
      <c r="Z21" s="16">
        <f t="shared" si="11"/>
        <v>0.24821819845136289</v>
      </c>
      <c r="AA21" s="16">
        <f t="shared" si="12"/>
        <v>93.355949068972549</v>
      </c>
      <c r="AB21" s="14">
        <f t="shared" si="1"/>
        <v>0</v>
      </c>
      <c r="AC21" s="15">
        <f t="shared" si="2"/>
        <v>0</v>
      </c>
      <c r="AD21" s="16">
        <f t="shared" si="3"/>
        <v>55.179537742346731</v>
      </c>
      <c r="AE21" s="72">
        <f t="shared" si="4"/>
        <v>6</v>
      </c>
      <c r="AF21" s="4">
        <v>80545</v>
      </c>
      <c r="AG21" s="50">
        <v>1</v>
      </c>
      <c r="AH21" s="52"/>
      <c r="AI21" s="52"/>
      <c r="AJ21" s="52"/>
      <c r="AK21" s="52"/>
      <c r="AL21" s="52"/>
      <c r="AM21" s="52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30"/>
      <c r="BF21" s="30"/>
    </row>
    <row r="22" spans="1:58" x14ac:dyDescent="0.2">
      <c r="A22" s="92" t="s">
        <v>60</v>
      </c>
      <c r="B22" s="53">
        <v>41542031</v>
      </c>
      <c r="C22" s="54">
        <v>33487320.84</v>
      </c>
      <c r="D22" s="47">
        <f t="shared" si="0"/>
        <v>75029351.840000004</v>
      </c>
      <c r="E22" s="47">
        <f t="shared" si="5"/>
        <v>0.19281101758537955</v>
      </c>
      <c r="F22" s="10"/>
      <c r="G22" s="11"/>
      <c r="H22" s="11"/>
      <c r="I22" s="55">
        <v>3862969</v>
      </c>
      <c r="J22" s="11"/>
      <c r="K22" s="11"/>
      <c r="L22" s="55">
        <v>8298810</v>
      </c>
      <c r="M22" s="75">
        <v>5063331</v>
      </c>
      <c r="N22" s="56"/>
      <c r="O22" s="56"/>
      <c r="P22" s="11"/>
      <c r="Q22" s="11"/>
      <c r="R22" s="55">
        <v>10901618</v>
      </c>
      <c r="S22" s="57">
        <v>4921024</v>
      </c>
      <c r="T22" s="57">
        <v>5712689</v>
      </c>
      <c r="U22" s="77">
        <f t="shared" si="6"/>
        <v>38760441</v>
      </c>
      <c r="V22" s="14">
        <f t="shared" si="7"/>
        <v>0</v>
      </c>
      <c r="W22" s="15">
        <f t="shared" si="8"/>
        <v>0</v>
      </c>
      <c r="X22" s="16">
        <f t="shared" si="9"/>
        <v>38760441</v>
      </c>
      <c r="Y22" s="16">
        <f t="shared" si="10"/>
        <v>113789792.84</v>
      </c>
      <c r="Z22" s="16">
        <f t="shared" si="11"/>
        <v>0.17834747322409894</v>
      </c>
      <c r="AA22" s="16">
        <f t="shared" si="12"/>
        <v>93.304155013509089</v>
      </c>
      <c r="AB22" s="14">
        <f t="shared" si="1"/>
        <v>0</v>
      </c>
      <c r="AC22" s="15">
        <f t="shared" si="2"/>
        <v>0</v>
      </c>
      <c r="AD22" s="16">
        <f t="shared" si="3"/>
        <v>51.660370307685177</v>
      </c>
      <c r="AE22" s="72">
        <f t="shared" si="4"/>
        <v>6</v>
      </c>
      <c r="AF22" s="4">
        <v>35175</v>
      </c>
      <c r="AG22" s="50">
        <v>1</v>
      </c>
      <c r="AH22" s="52"/>
      <c r="AI22" s="52"/>
      <c r="AJ22" s="52"/>
      <c r="AK22" s="52"/>
      <c r="AL22" s="52"/>
      <c r="AM22" s="52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30"/>
      <c r="BF22" s="30"/>
    </row>
    <row r="23" spans="1:58" x14ac:dyDescent="0.2">
      <c r="A23" s="92" t="s">
        <v>61</v>
      </c>
      <c r="B23" s="53">
        <v>50369745</v>
      </c>
      <c r="C23" s="54">
        <v>38842425.289999999</v>
      </c>
      <c r="D23" s="47">
        <f t="shared" si="0"/>
        <v>89212170.289999992</v>
      </c>
      <c r="E23" s="47">
        <f t="shared" si="5"/>
        <v>0.22925813581991705</v>
      </c>
      <c r="F23" s="10"/>
      <c r="G23" s="11"/>
      <c r="H23" s="11"/>
      <c r="I23" s="55">
        <v>4683908</v>
      </c>
      <c r="J23" s="11"/>
      <c r="K23" s="11"/>
      <c r="L23" s="55">
        <v>10062313</v>
      </c>
      <c r="M23" s="75">
        <v>6139293</v>
      </c>
      <c r="N23" s="56"/>
      <c r="O23" s="56"/>
      <c r="P23" s="11"/>
      <c r="Q23" s="11"/>
      <c r="R23" s="55">
        <v>13218221</v>
      </c>
      <c r="S23" s="57">
        <v>5966745</v>
      </c>
      <c r="T23" s="57">
        <v>6926640</v>
      </c>
      <c r="U23" s="77">
        <f t="shared" si="6"/>
        <v>46997120</v>
      </c>
      <c r="V23" s="14">
        <f t="shared" si="7"/>
        <v>0</v>
      </c>
      <c r="W23" s="15">
        <f t="shared" si="8"/>
        <v>0</v>
      </c>
      <c r="X23" s="16">
        <f t="shared" si="9"/>
        <v>46997120</v>
      </c>
      <c r="Y23" s="16">
        <f t="shared" si="10"/>
        <v>136209290.28999999</v>
      </c>
      <c r="Z23" s="16">
        <f t="shared" si="11"/>
        <v>0.21348648368687279</v>
      </c>
      <c r="AA23" s="16">
        <f t="shared" si="12"/>
        <v>93.304264295957822</v>
      </c>
      <c r="AB23" s="14">
        <f t="shared" si="1"/>
        <v>0</v>
      </c>
      <c r="AC23" s="15">
        <f t="shared" si="2"/>
        <v>0</v>
      </c>
      <c r="AD23" s="16">
        <f t="shared" si="3"/>
        <v>52.680166671461436</v>
      </c>
      <c r="AE23" s="72">
        <f t="shared" si="4"/>
        <v>6</v>
      </c>
      <c r="AF23" s="4">
        <v>35356</v>
      </c>
      <c r="AG23" s="50">
        <v>1</v>
      </c>
      <c r="AH23" s="52"/>
      <c r="AI23" s="52"/>
      <c r="AJ23" s="52"/>
      <c r="AK23" s="52"/>
      <c r="AL23" s="52"/>
      <c r="AM23" s="52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30"/>
      <c r="BF23" s="30"/>
    </row>
    <row r="24" spans="1:58" x14ac:dyDescent="0.2">
      <c r="A24" s="92" t="s">
        <v>62</v>
      </c>
      <c r="B24" s="53">
        <v>37455578</v>
      </c>
      <c r="C24" s="54">
        <v>35651095.229999997</v>
      </c>
      <c r="D24" s="47">
        <f t="shared" si="0"/>
        <v>73106673.229999989</v>
      </c>
      <c r="E24" s="47">
        <f t="shared" si="5"/>
        <v>0.18787010299405679</v>
      </c>
      <c r="F24" s="10"/>
      <c r="G24" s="11"/>
      <c r="H24" s="11"/>
      <c r="I24" s="55">
        <v>3490651</v>
      </c>
      <c r="J24" s="11"/>
      <c r="K24" s="11"/>
      <c r="L24" s="55">
        <v>7482463</v>
      </c>
      <c r="M24" s="75">
        <v>4565256</v>
      </c>
      <c r="N24" s="56"/>
      <c r="O24" s="56"/>
      <c r="P24" s="11"/>
      <c r="Q24" s="11"/>
      <c r="R24" s="55">
        <v>9829236</v>
      </c>
      <c r="S24" s="57">
        <v>4436947</v>
      </c>
      <c r="T24" s="57">
        <v>5150737</v>
      </c>
      <c r="U24" s="77">
        <f t="shared" si="6"/>
        <v>34955290</v>
      </c>
      <c r="V24" s="14">
        <f t="shared" si="7"/>
        <v>0</v>
      </c>
      <c r="W24" s="15">
        <f t="shared" si="8"/>
        <v>0</v>
      </c>
      <c r="X24" s="16">
        <f t="shared" si="9"/>
        <v>34955290</v>
      </c>
      <c r="Y24" s="16">
        <f t="shared" si="10"/>
        <v>108061963.22999999</v>
      </c>
      <c r="Z24" s="16">
        <f t="shared" si="11"/>
        <v>0.16937000773703129</v>
      </c>
      <c r="AA24" s="16">
        <f t="shared" si="12"/>
        <v>93.324657811981965</v>
      </c>
      <c r="AB24" s="14">
        <f t="shared" si="1"/>
        <v>0</v>
      </c>
      <c r="AC24" s="15">
        <f t="shared" si="2"/>
        <v>0</v>
      </c>
      <c r="AD24" s="16">
        <f t="shared" si="3"/>
        <v>47.814089269289553</v>
      </c>
      <c r="AE24" s="72">
        <f t="shared" si="4"/>
        <v>6</v>
      </c>
      <c r="AF24" s="4">
        <v>17130</v>
      </c>
      <c r="AG24" s="50">
        <v>1</v>
      </c>
      <c r="AH24" s="52"/>
      <c r="AI24" s="52"/>
      <c r="AJ24" s="52"/>
      <c r="AK24" s="52"/>
      <c r="AL24" s="52"/>
      <c r="AM24" s="52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30"/>
      <c r="BF24" s="30"/>
    </row>
    <row r="25" spans="1:58" x14ac:dyDescent="0.2">
      <c r="A25" s="92" t="s">
        <v>63</v>
      </c>
      <c r="B25" s="53">
        <v>53349351</v>
      </c>
      <c r="C25" s="54">
        <v>45945180.729999997</v>
      </c>
      <c r="D25" s="47">
        <f t="shared" si="0"/>
        <v>99294531.729999989</v>
      </c>
      <c r="E25" s="47">
        <f t="shared" si="5"/>
        <v>0.2551678674280955</v>
      </c>
      <c r="F25" s="10"/>
      <c r="G25" s="11"/>
      <c r="H25" s="11"/>
      <c r="I25" s="55">
        <v>4978870</v>
      </c>
      <c r="J25" s="11"/>
      <c r="K25" s="11"/>
      <c r="L25" s="55">
        <v>10657546</v>
      </c>
      <c r="M25" s="75">
        <v>6502461</v>
      </c>
      <c r="N25" s="56"/>
      <c r="O25" s="56"/>
      <c r="P25" s="11"/>
      <c r="Q25" s="11"/>
      <c r="R25" s="55">
        <v>14000140</v>
      </c>
      <c r="S25" s="57">
        <v>6319706</v>
      </c>
      <c r="T25" s="57">
        <v>7336383</v>
      </c>
      <c r="U25" s="77">
        <f t="shared" si="6"/>
        <v>49795106</v>
      </c>
      <c r="V25" s="14">
        <f t="shared" si="7"/>
        <v>0</v>
      </c>
      <c r="W25" s="15">
        <f t="shared" si="8"/>
        <v>0</v>
      </c>
      <c r="X25" s="16">
        <f t="shared" si="9"/>
        <v>49795106</v>
      </c>
      <c r="Y25" s="16">
        <f t="shared" si="10"/>
        <v>149089637.72999999</v>
      </c>
      <c r="Z25" s="16">
        <f t="shared" si="11"/>
        <v>0.23367438774082033</v>
      </c>
      <c r="AA25" s="16">
        <f t="shared" si="12"/>
        <v>93.337791494408236</v>
      </c>
      <c r="AB25" s="14">
        <f t="shared" si="1"/>
        <v>0</v>
      </c>
      <c r="AC25" s="15">
        <f t="shared" si="2"/>
        <v>0</v>
      </c>
      <c r="AD25" s="16">
        <f t="shared" si="3"/>
        <v>50.148890510307268</v>
      </c>
      <c r="AE25" s="72">
        <f t="shared" si="4"/>
        <v>6</v>
      </c>
      <c r="AF25" s="4">
        <v>45274</v>
      </c>
      <c r="AG25" s="50">
        <v>1</v>
      </c>
      <c r="AH25" s="52"/>
      <c r="AI25" s="52"/>
      <c r="AJ25" s="52"/>
      <c r="AK25" s="52"/>
      <c r="AL25" s="52"/>
      <c r="AM25" s="52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30"/>
      <c r="BF25" s="30"/>
    </row>
    <row r="26" spans="1:58" x14ac:dyDescent="0.2">
      <c r="A26" s="92" t="s">
        <v>64</v>
      </c>
      <c r="B26" s="53">
        <v>48774099</v>
      </c>
      <c r="C26" s="54">
        <v>43280413.210000001</v>
      </c>
      <c r="D26" s="47">
        <f t="shared" si="0"/>
        <v>92054512.210000008</v>
      </c>
      <c r="E26" s="47">
        <f t="shared" si="5"/>
        <v>0.23656240840765666</v>
      </c>
      <c r="F26" s="10"/>
      <c r="G26" s="11"/>
      <c r="H26" s="11"/>
      <c r="I26" s="55">
        <v>4545113</v>
      </c>
      <c r="J26" s="11"/>
      <c r="K26" s="11"/>
      <c r="L26" s="55">
        <v>9743553</v>
      </c>
      <c r="M26" s="75">
        <v>5944808</v>
      </c>
      <c r="N26" s="56"/>
      <c r="O26" s="56"/>
      <c r="P26" s="11"/>
      <c r="Q26" s="11"/>
      <c r="R26" s="55">
        <v>12799485</v>
      </c>
      <c r="S26" s="57">
        <v>5777727</v>
      </c>
      <c r="T26" s="57">
        <v>6707214</v>
      </c>
      <c r="U26" s="77">
        <f t="shared" si="6"/>
        <v>45517900</v>
      </c>
      <c r="V26" s="14">
        <f t="shared" si="7"/>
        <v>0</v>
      </c>
      <c r="W26" s="15">
        <f t="shared" si="8"/>
        <v>0</v>
      </c>
      <c r="X26" s="16">
        <f t="shared" si="9"/>
        <v>45517900</v>
      </c>
      <c r="Y26" s="16">
        <f t="shared" si="10"/>
        <v>137572412.21000001</v>
      </c>
      <c r="Z26" s="16">
        <f t="shared" si="11"/>
        <v>0.21562296134502462</v>
      </c>
      <c r="AA26" s="16">
        <f t="shared" si="12"/>
        <v>93.323917680160534</v>
      </c>
      <c r="AB26" s="14">
        <f t="shared" si="1"/>
        <v>0</v>
      </c>
      <c r="AC26" s="15">
        <f t="shared" si="2"/>
        <v>0</v>
      </c>
      <c r="AD26" s="16">
        <f t="shared" si="3"/>
        <v>49.446679915224543</v>
      </c>
      <c r="AE26" s="72">
        <f t="shared" si="4"/>
        <v>6</v>
      </c>
      <c r="AF26" s="4">
        <v>18829</v>
      </c>
      <c r="AG26" s="50">
        <v>1</v>
      </c>
      <c r="AH26" s="52"/>
      <c r="AI26" s="52"/>
      <c r="AJ26" s="52"/>
      <c r="AK26" s="52"/>
      <c r="AL26" s="52"/>
      <c r="AM26" s="52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0"/>
      <c r="BF26" s="30"/>
    </row>
    <row r="27" spans="1:58" x14ac:dyDescent="0.2">
      <c r="A27" s="92" t="s">
        <v>65</v>
      </c>
      <c r="B27" s="53">
        <v>44542680</v>
      </c>
      <c r="C27" s="54">
        <v>33402710.010000002</v>
      </c>
      <c r="D27" s="47">
        <f t="shared" si="0"/>
        <v>77945390.010000005</v>
      </c>
      <c r="E27" s="47">
        <f t="shared" si="5"/>
        <v>0.20030467537512686</v>
      </c>
      <c r="F27" s="10"/>
      <c r="G27" s="11"/>
      <c r="H27" s="11"/>
      <c r="I27" s="55">
        <v>4140920</v>
      </c>
      <c r="J27" s="11"/>
      <c r="K27" s="11"/>
      <c r="L27" s="55">
        <v>8898246</v>
      </c>
      <c r="M27" s="75">
        <v>5429064</v>
      </c>
      <c r="N27" s="56"/>
      <c r="O27" s="56"/>
      <c r="P27" s="11"/>
      <c r="Q27" s="11"/>
      <c r="R27" s="55">
        <v>11689060</v>
      </c>
      <c r="S27" s="57">
        <v>5276478</v>
      </c>
      <c r="T27" s="57">
        <v>6125326</v>
      </c>
      <c r="U27" s="77">
        <f t="shared" si="6"/>
        <v>41559094</v>
      </c>
      <c r="V27" s="14">
        <f t="shared" si="7"/>
        <v>0</v>
      </c>
      <c r="W27" s="15">
        <f t="shared" si="8"/>
        <v>0</v>
      </c>
      <c r="X27" s="16">
        <f t="shared" si="9"/>
        <v>41559094</v>
      </c>
      <c r="Y27" s="16">
        <f t="shared" si="10"/>
        <v>119504484.01000001</v>
      </c>
      <c r="Z27" s="16">
        <f t="shared" si="11"/>
        <v>0.18730434628791293</v>
      </c>
      <c r="AA27" s="16">
        <f t="shared" si="12"/>
        <v>93.301736671435137</v>
      </c>
      <c r="AB27" s="14">
        <f t="shared" si="1"/>
        <v>0</v>
      </c>
      <c r="AC27" s="15">
        <f t="shared" si="2"/>
        <v>0</v>
      </c>
      <c r="AD27" s="16">
        <f t="shared" si="3"/>
        <v>53.318219325951375</v>
      </c>
      <c r="AE27" s="72">
        <f t="shared" si="4"/>
        <v>6</v>
      </c>
      <c r="AF27" s="4">
        <v>40662</v>
      </c>
      <c r="AG27" s="50">
        <v>1</v>
      </c>
      <c r="AH27" s="52"/>
      <c r="AI27" s="52"/>
      <c r="AJ27" s="52"/>
      <c r="AK27" s="52"/>
      <c r="AL27" s="52"/>
      <c r="AM27" s="52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30"/>
      <c r="BF27" s="30"/>
    </row>
    <row r="28" spans="1:58" x14ac:dyDescent="0.2">
      <c r="A28" s="92" t="s">
        <v>66</v>
      </c>
      <c r="B28" s="53">
        <v>38614801</v>
      </c>
      <c r="C28" s="54">
        <v>34652612.630000003</v>
      </c>
      <c r="D28" s="47">
        <f t="shared" si="0"/>
        <v>73267413.629999995</v>
      </c>
      <c r="E28" s="47">
        <f t="shared" si="5"/>
        <v>0.1882831749363171</v>
      </c>
      <c r="F28" s="10"/>
      <c r="G28" s="11"/>
      <c r="H28" s="11"/>
      <c r="I28" s="55">
        <v>3595515</v>
      </c>
      <c r="J28" s="11"/>
      <c r="K28" s="11"/>
      <c r="L28" s="55">
        <v>7714040</v>
      </c>
      <c r="M28" s="75">
        <v>4706547</v>
      </c>
      <c r="N28" s="56"/>
      <c r="O28" s="56"/>
      <c r="P28" s="11"/>
      <c r="Q28" s="11"/>
      <c r="R28" s="55">
        <v>10133443</v>
      </c>
      <c r="S28" s="57">
        <v>4574268</v>
      </c>
      <c r="T28" s="57">
        <v>5310149</v>
      </c>
      <c r="U28" s="77">
        <f t="shared" si="6"/>
        <v>36033962</v>
      </c>
      <c r="V28" s="14">
        <f t="shared" si="7"/>
        <v>0</v>
      </c>
      <c r="W28" s="15">
        <f t="shared" si="8"/>
        <v>0</v>
      </c>
      <c r="X28" s="16">
        <f t="shared" si="9"/>
        <v>36033962</v>
      </c>
      <c r="Y28" s="16">
        <f t="shared" si="10"/>
        <v>109301375.63</v>
      </c>
      <c r="Z28" s="16">
        <f t="shared" si="11"/>
        <v>0.17131259032116017</v>
      </c>
      <c r="AA28" s="16">
        <f t="shared" si="12"/>
        <v>93.316451378319925</v>
      </c>
      <c r="AB28" s="14">
        <f t="shared" si="1"/>
        <v>0</v>
      </c>
      <c r="AC28" s="15">
        <f t="shared" si="2"/>
        <v>0</v>
      </c>
      <c r="AD28" s="16">
        <f t="shared" si="3"/>
        <v>49.181430344970678</v>
      </c>
      <c r="AE28" s="72">
        <f t="shared" si="4"/>
        <v>6</v>
      </c>
      <c r="AF28" s="4">
        <v>27065</v>
      </c>
      <c r="AG28" s="50">
        <v>0</v>
      </c>
      <c r="AH28" s="52"/>
      <c r="AI28" s="52"/>
      <c r="AJ28" s="52"/>
      <c r="AK28" s="52"/>
      <c r="AL28" s="52"/>
      <c r="AM28" s="52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30"/>
      <c r="BF28" s="30"/>
    </row>
    <row r="29" spans="1:58" x14ac:dyDescent="0.2">
      <c r="A29" s="92" t="s">
        <v>67</v>
      </c>
      <c r="B29" s="53">
        <v>110014342</v>
      </c>
      <c r="C29" s="54">
        <v>46811585.149999999</v>
      </c>
      <c r="D29" s="47">
        <f t="shared" si="0"/>
        <v>156825927.15000001</v>
      </c>
      <c r="E29" s="47">
        <f t="shared" si="5"/>
        <v>0.40301249918890547</v>
      </c>
      <c r="F29" s="10"/>
      <c r="G29" s="11"/>
      <c r="H29" s="11"/>
      <c r="I29" s="55">
        <v>10251622</v>
      </c>
      <c r="J29" s="11"/>
      <c r="K29" s="11"/>
      <c r="L29" s="55">
        <v>21997454</v>
      </c>
      <c r="M29" s="75">
        <v>13409046</v>
      </c>
      <c r="N29" s="56"/>
      <c r="O29" s="56"/>
      <c r="P29" s="11"/>
      <c r="Q29" s="11"/>
      <c r="R29" s="55">
        <v>28870384</v>
      </c>
      <c r="S29" s="57">
        <v>13032180</v>
      </c>
      <c r="T29" s="57">
        <v>15128720</v>
      </c>
      <c r="U29" s="77">
        <f t="shared" si="6"/>
        <v>102689406</v>
      </c>
      <c r="V29" s="14">
        <f t="shared" si="7"/>
        <v>0</v>
      </c>
      <c r="W29" s="15">
        <f t="shared" si="8"/>
        <v>0</v>
      </c>
      <c r="X29" s="16">
        <f t="shared" si="9"/>
        <v>102689406</v>
      </c>
      <c r="Y29" s="16">
        <f t="shared" si="10"/>
        <v>259515333.15000001</v>
      </c>
      <c r="Z29" s="16">
        <f t="shared" si="11"/>
        <v>0.40674917121338477</v>
      </c>
      <c r="AA29" s="16">
        <f t="shared" si="12"/>
        <v>93.341835376336661</v>
      </c>
      <c r="AB29" s="14">
        <f t="shared" si="1"/>
        <v>0</v>
      </c>
      <c r="AC29" s="15">
        <f t="shared" si="2"/>
        <v>0</v>
      </c>
      <c r="AD29" s="16">
        <f t="shared" si="3"/>
        <v>65.479865393545666</v>
      </c>
      <c r="AE29" s="72">
        <f t="shared" si="4"/>
        <v>6</v>
      </c>
      <c r="AF29" s="4">
        <v>208289</v>
      </c>
      <c r="AG29" s="50">
        <v>1</v>
      </c>
      <c r="AH29" s="52"/>
      <c r="AI29" s="52"/>
      <c r="AJ29" s="52"/>
      <c r="AK29" s="52"/>
      <c r="AL29" s="52"/>
      <c r="AM29" s="52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30"/>
      <c r="BF29" s="30"/>
    </row>
    <row r="30" spans="1:58" x14ac:dyDescent="0.2">
      <c r="A30" s="92" t="s">
        <v>68</v>
      </c>
      <c r="B30" s="53">
        <v>136939138</v>
      </c>
      <c r="C30" s="54">
        <v>56492524.729999997</v>
      </c>
      <c r="D30" s="47">
        <f t="shared" si="0"/>
        <v>193431662.72999999</v>
      </c>
      <c r="E30" s="47">
        <f t="shared" si="5"/>
        <v>0.49708220595769492</v>
      </c>
      <c r="F30" s="10"/>
      <c r="G30" s="11"/>
      <c r="H30" s="11"/>
      <c r="I30" s="55">
        <v>12704274</v>
      </c>
      <c r="J30" s="11"/>
      <c r="K30" s="11"/>
      <c r="L30" s="55">
        <v>27356193</v>
      </c>
      <c r="M30" s="75">
        <v>16690763</v>
      </c>
      <c r="N30" s="56"/>
      <c r="O30" s="56"/>
      <c r="P30" s="11"/>
      <c r="Q30" s="11"/>
      <c r="R30" s="55">
        <v>35936091</v>
      </c>
      <c r="S30" s="57">
        <v>16221662</v>
      </c>
      <c r="T30" s="57">
        <v>18831307</v>
      </c>
      <c r="U30" s="77">
        <f t="shared" si="6"/>
        <v>127740290</v>
      </c>
      <c r="V30" s="14">
        <f t="shared" si="7"/>
        <v>0</v>
      </c>
      <c r="W30" s="15">
        <f t="shared" si="8"/>
        <v>0</v>
      </c>
      <c r="X30" s="16">
        <f t="shared" si="9"/>
        <v>127740290</v>
      </c>
      <c r="Y30" s="16">
        <f t="shared" si="10"/>
        <v>321171952.73000002</v>
      </c>
      <c r="Z30" s="16">
        <f t="shared" si="11"/>
        <v>0.50338615450673185</v>
      </c>
      <c r="AA30" s="16">
        <f t="shared" si="12"/>
        <v>93.282528184163098</v>
      </c>
      <c r="AB30" s="14">
        <f t="shared" si="1"/>
        <v>0</v>
      </c>
      <c r="AC30" s="15">
        <f t="shared" si="2"/>
        <v>0</v>
      </c>
      <c r="AD30" s="16">
        <f t="shared" si="3"/>
        <v>66.038976348099354</v>
      </c>
      <c r="AE30" s="72">
        <f t="shared" si="4"/>
        <v>6</v>
      </c>
      <c r="AF30" s="4">
        <v>279077</v>
      </c>
      <c r="AG30" s="50">
        <v>1</v>
      </c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30"/>
      <c r="BF30" s="30"/>
    </row>
    <row r="31" spans="1:58" x14ac:dyDescent="0.2">
      <c r="A31" s="92" t="s">
        <v>69</v>
      </c>
      <c r="B31" s="53">
        <v>31825034</v>
      </c>
      <c r="C31" s="54">
        <v>31595167.75</v>
      </c>
      <c r="D31" s="47">
        <f t="shared" si="0"/>
        <v>63420201.75</v>
      </c>
      <c r="E31" s="47">
        <f t="shared" si="5"/>
        <v>0.16297773251412334</v>
      </c>
      <c r="F31" s="10"/>
      <c r="G31" s="11"/>
      <c r="H31" s="11"/>
      <c r="I31" s="55">
        <v>2963160</v>
      </c>
      <c r="J31" s="11"/>
      <c r="K31" s="11"/>
      <c r="L31" s="55">
        <v>6357655</v>
      </c>
      <c r="M31" s="75">
        <v>3878979</v>
      </c>
      <c r="N31" s="56"/>
      <c r="O31" s="56"/>
      <c r="P31" s="11"/>
      <c r="Q31" s="11"/>
      <c r="R31" s="55">
        <v>8351647</v>
      </c>
      <c r="S31" s="57">
        <v>3769959</v>
      </c>
      <c r="T31" s="57">
        <v>4376448</v>
      </c>
      <c r="U31" s="77">
        <f t="shared" si="6"/>
        <v>29697848</v>
      </c>
      <c r="V31" s="14">
        <f t="shared" si="7"/>
        <v>0</v>
      </c>
      <c r="W31" s="15">
        <f t="shared" si="8"/>
        <v>0</v>
      </c>
      <c r="X31" s="16">
        <f t="shared" si="9"/>
        <v>29697848</v>
      </c>
      <c r="Y31" s="16">
        <f t="shared" si="10"/>
        <v>93118049.75</v>
      </c>
      <c r="Z31" s="16">
        <f t="shared" si="11"/>
        <v>0.14594779083410483</v>
      </c>
      <c r="AA31" s="16">
        <f t="shared" si="12"/>
        <v>93.315997714252248</v>
      </c>
      <c r="AB31" s="14">
        <f t="shared" si="1"/>
        <v>0</v>
      </c>
      <c r="AC31" s="15">
        <f t="shared" si="2"/>
        <v>0</v>
      </c>
      <c r="AD31" s="16">
        <f t="shared" si="3"/>
        <v>46.827110574431437</v>
      </c>
      <c r="AE31" s="72">
        <f t="shared" si="4"/>
        <v>6</v>
      </c>
      <c r="AF31" s="4">
        <v>10048</v>
      </c>
      <c r="AG31" s="50">
        <v>1</v>
      </c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30"/>
      <c r="BF31" s="30"/>
    </row>
    <row r="32" spans="1:58" x14ac:dyDescent="0.2">
      <c r="A32" s="92" t="s">
        <v>70</v>
      </c>
      <c r="B32" s="53">
        <v>33628358</v>
      </c>
      <c r="C32" s="54">
        <v>34913873.159999996</v>
      </c>
      <c r="D32" s="47">
        <f t="shared" si="0"/>
        <v>68542231.159999996</v>
      </c>
      <c r="E32" s="47">
        <f t="shared" si="5"/>
        <v>0.17614036391670246</v>
      </c>
      <c r="F32" s="10"/>
      <c r="G32" s="11"/>
      <c r="H32" s="11"/>
      <c r="I32" s="55">
        <v>3129817</v>
      </c>
      <c r="J32" s="11"/>
      <c r="K32" s="11"/>
      <c r="L32" s="55">
        <v>6717903</v>
      </c>
      <c r="M32" s="75">
        <v>4098777</v>
      </c>
      <c r="N32" s="56"/>
      <c r="O32" s="56"/>
      <c r="P32" s="11"/>
      <c r="Q32" s="11"/>
      <c r="R32" s="55">
        <v>8824882</v>
      </c>
      <c r="S32" s="57">
        <v>3983579</v>
      </c>
      <c r="T32" s="57">
        <v>4624434</v>
      </c>
      <c r="U32" s="77">
        <f t="shared" si="6"/>
        <v>31379392</v>
      </c>
      <c r="V32" s="14">
        <f t="shared" si="7"/>
        <v>0</v>
      </c>
      <c r="W32" s="15">
        <f t="shared" si="8"/>
        <v>0</v>
      </c>
      <c r="X32" s="16">
        <f t="shared" si="9"/>
        <v>31379392</v>
      </c>
      <c r="Y32" s="16">
        <f t="shared" si="10"/>
        <v>99921623.159999996</v>
      </c>
      <c r="Z32" s="16">
        <f t="shared" si="11"/>
        <v>0.15661131430386216</v>
      </c>
      <c r="AA32" s="16">
        <f t="shared" si="12"/>
        <v>93.312293154485872</v>
      </c>
      <c r="AB32" s="14">
        <f t="shared" si="1"/>
        <v>0</v>
      </c>
      <c r="AC32" s="15">
        <f t="shared" si="2"/>
        <v>0</v>
      </c>
      <c r="AD32" s="16">
        <f t="shared" si="3"/>
        <v>45.781106726377544</v>
      </c>
      <c r="AE32" s="72">
        <f t="shared" si="4"/>
        <v>6</v>
      </c>
      <c r="AF32" s="4">
        <v>10872</v>
      </c>
      <c r="AG32" s="50">
        <v>1</v>
      </c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30"/>
      <c r="BF32" s="30"/>
    </row>
    <row r="33" spans="1:58" x14ac:dyDescent="0.2">
      <c r="A33" s="92" t="s">
        <v>71</v>
      </c>
      <c r="B33" s="53">
        <v>33611692</v>
      </c>
      <c r="C33" s="54">
        <v>37402433.579999998</v>
      </c>
      <c r="D33" s="47">
        <f t="shared" si="0"/>
        <v>71014125.579999998</v>
      </c>
      <c r="E33" s="47">
        <f t="shared" si="5"/>
        <v>0.18249265760971195</v>
      </c>
      <c r="F33" s="10"/>
      <c r="G33" s="11"/>
      <c r="H33" s="11"/>
      <c r="I33" s="55">
        <v>3129097</v>
      </c>
      <c r="J33" s="11"/>
      <c r="K33" s="11"/>
      <c r="L33" s="55">
        <v>6714574</v>
      </c>
      <c r="M33" s="75">
        <v>4096745</v>
      </c>
      <c r="N33" s="56"/>
      <c r="O33" s="56"/>
      <c r="P33" s="11"/>
      <c r="Q33" s="11"/>
      <c r="R33" s="55">
        <v>8820509</v>
      </c>
      <c r="S33" s="57">
        <v>3981605</v>
      </c>
      <c r="T33" s="57">
        <v>4622142</v>
      </c>
      <c r="U33" s="77">
        <f t="shared" si="6"/>
        <v>31364672</v>
      </c>
      <c r="V33" s="14">
        <f t="shared" si="7"/>
        <v>0</v>
      </c>
      <c r="W33" s="15">
        <f t="shared" si="8"/>
        <v>0</v>
      </c>
      <c r="X33" s="16">
        <f t="shared" si="9"/>
        <v>31364672</v>
      </c>
      <c r="Y33" s="16">
        <f t="shared" si="10"/>
        <v>102378797.58</v>
      </c>
      <c r="Z33" s="16">
        <f t="shared" si="11"/>
        <v>0.16046254593141324</v>
      </c>
      <c r="AA33" s="16">
        <f t="shared" si="12"/>
        <v>93.314766778179447</v>
      </c>
      <c r="AB33" s="14">
        <f t="shared" si="1"/>
        <v>0</v>
      </c>
      <c r="AC33" s="15">
        <f t="shared" si="2"/>
        <v>0</v>
      </c>
      <c r="AD33" s="16">
        <f t="shared" si="3"/>
        <v>44.166807299016241</v>
      </c>
      <c r="AE33" s="72">
        <f t="shared" si="4"/>
        <v>6</v>
      </c>
      <c r="AF33" s="4">
        <v>10565</v>
      </c>
      <c r="AG33" s="50">
        <v>1</v>
      </c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30"/>
      <c r="BF33" s="30"/>
    </row>
    <row r="34" spans="1:58" x14ac:dyDescent="0.2">
      <c r="A34" s="92" t="s">
        <v>72</v>
      </c>
      <c r="B34" s="53">
        <v>90629203</v>
      </c>
      <c r="C34" s="54">
        <v>51398032.710000001</v>
      </c>
      <c r="D34" s="47">
        <f t="shared" si="0"/>
        <v>142027235.71000001</v>
      </c>
      <c r="E34" s="47">
        <f t="shared" si="5"/>
        <v>0.36498270570803931</v>
      </c>
      <c r="F34" s="10"/>
      <c r="G34" s="11"/>
      <c r="H34" s="11"/>
      <c r="I34" s="55">
        <v>8410209</v>
      </c>
      <c r="J34" s="11"/>
      <c r="K34" s="11"/>
      <c r="L34" s="55">
        <v>18104904</v>
      </c>
      <c r="M34" s="75">
        <v>11046298</v>
      </c>
      <c r="N34" s="56"/>
      <c r="O34" s="56"/>
      <c r="P34" s="11"/>
      <c r="Q34" s="11"/>
      <c r="R34" s="55">
        <v>23783262</v>
      </c>
      <c r="S34" s="57">
        <v>10735837</v>
      </c>
      <c r="T34" s="57">
        <v>12462955</v>
      </c>
      <c r="U34" s="77">
        <f t="shared" si="6"/>
        <v>84543465</v>
      </c>
      <c r="V34" s="14">
        <f t="shared" si="7"/>
        <v>0</v>
      </c>
      <c r="W34" s="15">
        <f t="shared" si="8"/>
        <v>0</v>
      </c>
      <c r="X34" s="16">
        <f t="shared" si="9"/>
        <v>84543465</v>
      </c>
      <c r="Y34" s="16">
        <f t="shared" si="10"/>
        <v>226570700.71000001</v>
      </c>
      <c r="Z34" s="16">
        <f t="shared" si="11"/>
        <v>0.35511367908947905</v>
      </c>
      <c r="AA34" s="16">
        <f t="shared" si="12"/>
        <v>93.285014323694313</v>
      </c>
      <c r="AB34" s="14">
        <f t="shared" si="1"/>
        <v>0</v>
      </c>
      <c r="AC34" s="15">
        <f t="shared" si="2"/>
        <v>0</v>
      </c>
      <c r="AD34" s="16">
        <f t="shared" si="3"/>
        <v>59.526234230613397</v>
      </c>
      <c r="AE34" s="72">
        <f t="shared" si="4"/>
        <v>6</v>
      </c>
      <c r="AF34" s="4">
        <v>72687</v>
      </c>
      <c r="AG34" s="50">
        <v>1</v>
      </c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30"/>
      <c r="BF34" s="30"/>
    </row>
    <row r="35" spans="1:58" x14ac:dyDescent="0.2">
      <c r="A35" s="92" t="s">
        <v>73</v>
      </c>
      <c r="B35" s="53">
        <v>82328309</v>
      </c>
      <c r="C35" s="54">
        <v>36685149.240000002</v>
      </c>
      <c r="D35" s="47">
        <f t="shared" si="0"/>
        <v>119013458.24000001</v>
      </c>
      <c r="E35" s="47">
        <f t="shared" si="5"/>
        <v>0.30584171963186024</v>
      </c>
      <c r="F35" s="10"/>
      <c r="G35" s="11"/>
      <c r="H35" s="11"/>
      <c r="I35" s="55">
        <v>7639211</v>
      </c>
      <c r="J35" s="11"/>
      <c r="K35" s="11"/>
      <c r="L35" s="55">
        <v>16446643</v>
      </c>
      <c r="M35" s="75">
        <v>10034547</v>
      </c>
      <c r="N35" s="56"/>
      <c r="O35" s="56"/>
      <c r="P35" s="11"/>
      <c r="Q35" s="11"/>
      <c r="R35" s="55">
        <v>21604909</v>
      </c>
      <c r="S35" s="57">
        <v>9752522</v>
      </c>
      <c r="T35" s="57">
        <v>11321451</v>
      </c>
      <c r="U35" s="77">
        <f t="shared" si="6"/>
        <v>76799283</v>
      </c>
      <c r="V35" s="14">
        <f t="shared" si="7"/>
        <v>0</v>
      </c>
      <c r="W35" s="15">
        <f t="shared" si="8"/>
        <v>0</v>
      </c>
      <c r="X35" s="16">
        <f t="shared" si="9"/>
        <v>76799283</v>
      </c>
      <c r="Y35" s="16">
        <f t="shared" si="10"/>
        <v>195812741.24000001</v>
      </c>
      <c r="Z35" s="16">
        <f t="shared" si="11"/>
        <v>0.30690545042421502</v>
      </c>
      <c r="AA35" s="16">
        <f t="shared" si="12"/>
        <v>93.284173977143155</v>
      </c>
      <c r="AB35" s="14">
        <f t="shared" si="1"/>
        <v>0</v>
      </c>
      <c r="AC35" s="15">
        <f t="shared" si="2"/>
        <v>0</v>
      </c>
      <c r="AD35" s="16">
        <f t="shared" si="3"/>
        <v>64.529914629594415</v>
      </c>
      <c r="AE35" s="72">
        <f t="shared" si="4"/>
        <v>6</v>
      </c>
      <c r="AF35" s="4">
        <v>69020</v>
      </c>
      <c r="AG35" s="50">
        <v>1</v>
      </c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30"/>
      <c r="BF35" s="30"/>
    </row>
    <row r="36" spans="1:58" x14ac:dyDescent="0.2">
      <c r="A36" s="92" t="s">
        <v>74</v>
      </c>
      <c r="B36" s="53">
        <v>64070376</v>
      </c>
      <c r="C36" s="54">
        <v>41181858.93</v>
      </c>
      <c r="D36" s="47">
        <f t="shared" si="0"/>
        <v>105252234.93000001</v>
      </c>
      <c r="E36" s="47">
        <f t="shared" si="5"/>
        <v>0.27047801989900183</v>
      </c>
      <c r="F36" s="10"/>
      <c r="G36" s="11"/>
      <c r="H36" s="11"/>
      <c r="I36" s="55">
        <v>5946429</v>
      </c>
      <c r="J36" s="11"/>
      <c r="K36" s="11"/>
      <c r="L36" s="55">
        <v>12799274</v>
      </c>
      <c r="M36" s="75">
        <v>7809188</v>
      </c>
      <c r="N36" s="56"/>
      <c r="O36" s="56"/>
      <c r="P36" s="11"/>
      <c r="Q36" s="11"/>
      <c r="R36" s="55">
        <v>16813593</v>
      </c>
      <c r="S36" s="57">
        <v>7589707</v>
      </c>
      <c r="T36" s="57">
        <v>8810695</v>
      </c>
      <c r="U36" s="77">
        <f t="shared" si="6"/>
        <v>59768886</v>
      </c>
      <c r="V36" s="14">
        <f t="shared" si="7"/>
        <v>0</v>
      </c>
      <c r="W36" s="15">
        <f t="shared" si="8"/>
        <v>0</v>
      </c>
      <c r="X36" s="16">
        <f t="shared" si="9"/>
        <v>59768886</v>
      </c>
      <c r="Y36" s="16">
        <f t="shared" si="10"/>
        <v>165021120.93000001</v>
      </c>
      <c r="Z36" s="16">
        <f t="shared" si="11"/>
        <v>0.25864446372494132</v>
      </c>
      <c r="AA36" s="16">
        <f t="shared" si="12"/>
        <v>93.286304422499413</v>
      </c>
      <c r="AB36" s="14">
        <f t="shared" si="1"/>
        <v>0</v>
      </c>
      <c r="AC36" s="15">
        <f t="shared" si="2"/>
        <v>0</v>
      </c>
      <c r="AD36" s="16">
        <f t="shared" si="3"/>
        <v>56.786334313708807</v>
      </c>
      <c r="AE36" s="72">
        <f t="shared" si="4"/>
        <v>6</v>
      </c>
      <c r="AF36" s="4">
        <v>32340</v>
      </c>
      <c r="AG36" s="50">
        <v>1</v>
      </c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30"/>
      <c r="BF36" s="30"/>
    </row>
    <row r="37" spans="1:58" x14ac:dyDescent="0.2">
      <c r="A37" s="92" t="s">
        <v>75</v>
      </c>
      <c r="B37" s="53">
        <v>115417952</v>
      </c>
      <c r="C37" s="54">
        <v>52109706.200000003</v>
      </c>
      <c r="D37" s="47">
        <f t="shared" si="0"/>
        <v>167527658.19999999</v>
      </c>
      <c r="E37" s="47">
        <f t="shared" si="5"/>
        <v>0.43051389168494852</v>
      </c>
      <c r="F37" s="10"/>
      <c r="G37" s="11"/>
      <c r="H37" s="11"/>
      <c r="I37" s="55">
        <v>10712551</v>
      </c>
      <c r="J37" s="11"/>
      <c r="K37" s="11"/>
      <c r="L37" s="55">
        <v>23056928</v>
      </c>
      <c r="M37" s="75">
        <v>14067663</v>
      </c>
      <c r="N37" s="56"/>
      <c r="O37" s="56"/>
      <c r="P37" s="11"/>
      <c r="Q37" s="11"/>
      <c r="R37" s="55">
        <v>30288420</v>
      </c>
      <c r="S37" s="57">
        <v>13672286</v>
      </c>
      <c r="T37" s="57">
        <v>15871802</v>
      </c>
      <c r="U37" s="77">
        <f t="shared" si="6"/>
        <v>107669650</v>
      </c>
      <c r="V37" s="14">
        <f t="shared" si="7"/>
        <v>0</v>
      </c>
      <c r="W37" s="15">
        <f t="shared" si="8"/>
        <v>0</v>
      </c>
      <c r="X37" s="16">
        <f t="shared" si="9"/>
        <v>107669650</v>
      </c>
      <c r="Y37" s="16">
        <f t="shared" si="10"/>
        <v>275197308.19999999</v>
      </c>
      <c r="Z37" s="16">
        <f t="shared" si="11"/>
        <v>0.43132818270050033</v>
      </c>
      <c r="AA37" s="16">
        <f t="shared" si="12"/>
        <v>93.286744509207722</v>
      </c>
      <c r="AB37" s="14">
        <f t="shared" si="1"/>
        <v>0</v>
      </c>
      <c r="AC37" s="15">
        <f t="shared" si="2"/>
        <v>0</v>
      </c>
      <c r="AD37" s="16">
        <f t="shared" si="3"/>
        <v>64.269775604133656</v>
      </c>
      <c r="AE37" s="72">
        <f t="shared" si="4"/>
        <v>6</v>
      </c>
      <c r="AF37" s="4">
        <v>117961</v>
      </c>
      <c r="AG37" s="50">
        <v>0</v>
      </c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30"/>
      <c r="BF37" s="30"/>
    </row>
    <row r="38" spans="1:58" x14ac:dyDescent="0.2">
      <c r="A38" s="92" t="s">
        <v>76</v>
      </c>
      <c r="B38" s="53">
        <v>72238765</v>
      </c>
      <c r="C38" s="54">
        <v>46920599.609999999</v>
      </c>
      <c r="D38" s="47">
        <f t="shared" si="0"/>
        <v>119159364.61</v>
      </c>
      <c r="E38" s="47">
        <f t="shared" si="5"/>
        <v>0.30621667096733063</v>
      </c>
      <c r="F38" s="10"/>
      <c r="G38" s="11"/>
      <c r="H38" s="11"/>
      <c r="I38" s="55">
        <v>6702538</v>
      </c>
      <c r="J38" s="11"/>
      <c r="K38" s="11"/>
      <c r="L38" s="55">
        <v>14431065</v>
      </c>
      <c r="M38" s="75">
        <v>8804788</v>
      </c>
      <c r="N38" s="56"/>
      <c r="O38" s="56"/>
      <c r="P38" s="11"/>
      <c r="Q38" s="11"/>
      <c r="R38" s="55">
        <v>18957172</v>
      </c>
      <c r="S38" s="57">
        <v>8557326</v>
      </c>
      <c r="T38" s="57">
        <v>9933978</v>
      </c>
      <c r="U38" s="77">
        <f t="shared" si="6"/>
        <v>67386867</v>
      </c>
      <c r="V38" s="14">
        <f t="shared" si="7"/>
        <v>0</v>
      </c>
      <c r="W38" s="15">
        <f t="shared" si="8"/>
        <v>0</v>
      </c>
      <c r="X38" s="16">
        <f t="shared" si="9"/>
        <v>67386867</v>
      </c>
      <c r="Y38" s="16">
        <f t="shared" si="10"/>
        <v>186546231.61000001</v>
      </c>
      <c r="Z38" s="16">
        <f t="shared" si="11"/>
        <v>0.29238166461821496</v>
      </c>
      <c r="AA38" s="16">
        <f t="shared" si="12"/>
        <v>93.283525818859175</v>
      </c>
      <c r="AB38" s="14">
        <f t="shared" si="1"/>
        <v>0</v>
      </c>
      <c r="AC38" s="15">
        <f t="shared" si="2"/>
        <v>0</v>
      </c>
      <c r="AD38" s="16">
        <f t="shared" si="3"/>
        <v>56.551885133453297</v>
      </c>
      <c r="AE38" s="72">
        <f t="shared" si="4"/>
        <v>6</v>
      </c>
      <c r="AF38" s="4">
        <v>37174</v>
      </c>
      <c r="AG38" s="50">
        <v>1</v>
      </c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30"/>
      <c r="BF38" s="30"/>
    </row>
    <row r="39" spans="1:58" x14ac:dyDescent="0.2">
      <c r="A39" s="92" t="s">
        <v>77</v>
      </c>
      <c r="B39" s="53">
        <v>65126705</v>
      </c>
      <c r="C39" s="54">
        <v>39637897.43</v>
      </c>
      <c r="D39" s="47">
        <f t="shared" si="0"/>
        <v>104764602.43000001</v>
      </c>
      <c r="E39" s="47">
        <f t="shared" si="5"/>
        <v>0.26922489807098438</v>
      </c>
      <c r="F39" s="10"/>
      <c r="G39" s="11"/>
      <c r="H39" s="11"/>
      <c r="I39" s="55">
        <v>6043434</v>
      </c>
      <c r="J39" s="11"/>
      <c r="K39" s="11"/>
      <c r="L39" s="55">
        <v>13010296</v>
      </c>
      <c r="M39" s="75">
        <v>7937938</v>
      </c>
      <c r="N39" s="56"/>
      <c r="O39" s="56"/>
      <c r="P39" s="11"/>
      <c r="Q39" s="11"/>
      <c r="R39" s="55">
        <v>17090799</v>
      </c>
      <c r="S39" s="57">
        <v>7714839</v>
      </c>
      <c r="T39" s="57">
        <v>8955957</v>
      </c>
      <c r="U39" s="77">
        <f t="shared" si="6"/>
        <v>60753263</v>
      </c>
      <c r="V39" s="14">
        <f t="shared" si="7"/>
        <v>0</v>
      </c>
      <c r="W39" s="15">
        <f t="shared" si="8"/>
        <v>0</v>
      </c>
      <c r="X39" s="16">
        <f t="shared" si="9"/>
        <v>60753263</v>
      </c>
      <c r="Y39" s="16">
        <f t="shared" si="10"/>
        <v>165517865.43000001</v>
      </c>
      <c r="Z39" s="16">
        <f t="shared" si="11"/>
        <v>0.25942303203236011</v>
      </c>
      <c r="AA39" s="16">
        <f t="shared" si="12"/>
        <v>93.284717843471427</v>
      </c>
      <c r="AB39" s="14">
        <f t="shared" si="1"/>
        <v>0</v>
      </c>
      <c r="AC39" s="15">
        <f t="shared" si="2"/>
        <v>0</v>
      </c>
      <c r="AD39" s="16">
        <f t="shared" si="3"/>
        <v>57.990257769166995</v>
      </c>
      <c r="AE39" s="72">
        <f t="shared" si="4"/>
        <v>6</v>
      </c>
      <c r="AF39" s="4">
        <v>30983</v>
      </c>
      <c r="AG39" s="50">
        <v>1</v>
      </c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30"/>
      <c r="BF39" s="30"/>
    </row>
    <row r="40" spans="1:58" x14ac:dyDescent="0.2">
      <c r="A40" s="92" t="s">
        <v>78</v>
      </c>
      <c r="B40" s="53">
        <v>164712222</v>
      </c>
      <c r="C40" s="54">
        <v>56366996.200000003</v>
      </c>
      <c r="D40" s="47">
        <f t="shared" si="0"/>
        <v>221079218.19999999</v>
      </c>
      <c r="E40" s="47">
        <f t="shared" si="5"/>
        <v>0.56813111112865711</v>
      </c>
      <c r="F40" s="10"/>
      <c r="G40" s="11"/>
      <c r="H40" s="11"/>
      <c r="I40" s="55">
        <v>15282323</v>
      </c>
      <c r="J40" s="11"/>
      <c r="K40" s="11"/>
      <c r="L40" s="55">
        <v>32904394</v>
      </c>
      <c r="M40" s="75">
        <v>20075872</v>
      </c>
      <c r="N40" s="56"/>
      <c r="O40" s="56"/>
      <c r="P40" s="11"/>
      <c r="Q40" s="11"/>
      <c r="R40" s="55">
        <v>43224410</v>
      </c>
      <c r="S40" s="57">
        <v>19511632</v>
      </c>
      <c r="T40" s="57">
        <v>22650547</v>
      </c>
      <c r="U40" s="77">
        <f t="shared" si="6"/>
        <v>153649178</v>
      </c>
      <c r="V40" s="14">
        <f t="shared" si="7"/>
        <v>0</v>
      </c>
      <c r="W40" s="15">
        <f t="shared" si="8"/>
        <v>0</v>
      </c>
      <c r="X40" s="16">
        <f t="shared" si="9"/>
        <v>153649178</v>
      </c>
      <c r="Y40" s="16">
        <f t="shared" si="10"/>
        <v>374728396.19999999</v>
      </c>
      <c r="Z40" s="16">
        <f t="shared" si="11"/>
        <v>0.58732739501126807</v>
      </c>
      <c r="AA40" s="16">
        <f t="shared" si="12"/>
        <v>93.283410383474759</v>
      </c>
      <c r="AB40" s="14">
        <f t="shared" si="1"/>
        <v>0</v>
      </c>
      <c r="AC40" s="15">
        <f t="shared" si="2"/>
        <v>0</v>
      </c>
      <c r="AD40" s="16">
        <f t="shared" si="3"/>
        <v>69.499602563729354</v>
      </c>
      <c r="AE40" s="72">
        <f t="shared" si="4"/>
        <v>6</v>
      </c>
      <c r="AF40" s="4">
        <v>208738</v>
      </c>
      <c r="AG40" s="50">
        <v>1</v>
      </c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30"/>
      <c r="BF40" s="30"/>
    </row>
    <row r="41" spans="1:58" x14ac:dyDescent="0.2">
      <c r="A41" s="94" t="s">
        <v>79</v>
      </c>
      <c r="B41" s="53">
        <v>140000000</v>
      </c>
      <c r="C41" s="54">
        <v>59786695.259999998</v>
      </c>
      <c r="D41" s="47">
        <f t="shared" si="0"/>
        <v>199786695.25999999</v>
      </c>
      <c r="E41" s="47">
        <f t="shared" si="5"/>
        <v>0.51341341846117594</v>
      </c>
      <c r="F41" s="10"/>
      <c r="G41" s="11"/>
      <c r="H41" s="11"/>
      <c r="I41" s="55"/>
      <c r="J41" s="11"/>
      <c r="K41" s="11"/>
      <c r="L41" s="55"/>
      <c r="M41" s="75"/>
      <c r="N41" s="56"/>
      <c r="O41" s="56"/>
      <c r="P41" s="11"/>
      <c r="Q41" s="11"/>
      <c r="R41" s="55"/>
      <c r="S41" s="57"/>
      <c r="T41" s="57"/>
      <c r="U41" s="77">
        <f t="shared" si="6"/>
        <v>0</v>
      </c>
      <c r="V41" s="14">
        <f t="shared" si="7"/>
        <v>0</v>
      </c>
      <c r="W41" s="15">
        <f t="shared" si="8"/>
        <v>0</v>
      </c>
      <c r="X41" s="16">
        <f t="shared" si="9"/>
        <v>0</v>
      </c>
      <c r="Y41" s="16">
        <f t="shared" si="10"/>
        <v>199786695.25999999</v>
      </c>
      <c r="Z41" s="16">
        <f t="shared" si="11"/>
        <v>0.3131339937802286</v>
      </c>
      <c r="AA41" s="16">
        <f t="shared" si="12"/>
        <v>0</v>
      </c>
      <c r="AB41" s="14">
        <f t="shared" si="1"/>
        <v>0</v>
      </c>
      <c r="AC41" s="15">
        <f t="shared" si="2"/>
        <v>0</v>
      </c>
      <c r="AD41" s="16">
        <f t="shared" si="3"/>
        <v>0</v>
      </c>
      <c r="AE41" s="72">
        <f t="shared" si="4"/>
        <v>0</v>
      </c>
      <c r="AG41" s="50">
        <v>1</v>
      </c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30"/>
      <c r="BF41" s="30"/>
    </row>
    <row r="42" spans="1:58" x14ac:dyDescent="0.2">
      <c r="A42" s="92" t="s">
        <v>80</v>
      </c>
      <c r="B42" s="53">
        <v>85640943</v>
      </c>
      <c r="C42" s="54">
        <v>32822752.760000002</v>
      </c>
      <c r="D42" s="47">
        <f t="shared" si="0"/>
        <v>118463695.76000001</v>
      </c>
      <c r="E42" s="47">
        <f t="shared" si="5"/>
        <v>0.30442893569331431</v>
      </c>
      <c r="F42" s="10"/>
      <c r="G42" s="11"/>
      <c r="H42" s="11"/>
      <c r="I42" s="55">
        <v>8005619</v>
      </c>
      <c r="J42" s="11"/>
      <c r="K42" s="11"/>
      <c r="L42" s="55">
        <v>17108405</v>
      </c>
      <c r="M42" s="75">
        <v>10438306</v>
      </c>
      <c r="N42" s="56"/>
      <c r="O42" s="56"/>
      <c r="P42" s="11"/>
      <c r="Q42" s="11"/>
      <c r="R42" s="55">
        <v>22474223</v>
      </c>
      <c r="S42" s="57">
        <v>10144933</v>
      </c>
      <c r="T42" s="57">
        <v>11776990</v>
      </c>
      <c r="U42" s="77">
        <f t="shared" si="6"/>
        <v>79948476</v>
      </c>
      <c r="V42" s="14">
        <f t="shared" si="7"/>
        <v>0</v>
      </c>
      <c r="W42" s="15">
        <f t="shared" si="8"/>
        <v>0</v>
      </c>
      <c r="X42" s="16">
        <f t="shared" si="9"/>
        <v>79948476</v>
      </c>
      <c r="Y42" s="16">
        <f t="shared" si="10"/>
        <v>198412171.75999999</v>
      </c>
      <c r="Z42" s="16">
        <f t="shared" si="11"/>
        <v>0.31097964595171257</v>
      </c>
      <c r="AA42" s="16">
        <f t="shared" si="12"/>
        <v>93.353100981151044</v>
      </c>
      <c r="AB42" s="14">
        <f t="shared" si="1"/>
        <v>0</v>
      </c>
      <c r="AC42" s="15">
        <f t="shared" si="2"/>
        <v>0</v>
      </c>
      <c r="AD42" s="16">
        <f t="shared" si="3"/>
        <v>67.487744230072465</v>
      </c>
      <c r="AE42" s="72">
        <f t="shared" si="4"/>
        <v>6</v>
      </c>
      <c r="AF42" s="5">
        <v>131843</v>
      </c>
      <c r="AG42" s="50">
        <v>1</v>
      </c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30"/>
      <c r="BF42" s="30"/>
    </row>
    <row r="43" spans="1:58" x14ac:dyDescent="0.2">
      <c r="A43" s="92" t="s">
        <v>81</v>
      </c>
      <c r="B43" s="53">
        <v>50509132</v>
      </c>
      <c r="C43" s="54">
        <v>41726581.740000002</v>
      </c>
      <c r="D43" s="47">
        <f t="shared" si="0"/>
        <v>92235713.74000001</v>
      </c>
      <c r="E43" s="47">
        <f t="shared" si="5"/>
        <v>0.2370280615224781</v>
      </c>
      <c r="F43" s="10"/>
      <c r="G43" s="11"/>
      <c r="H43" s="11"/>
      <c r="I43" s="55">
        <v>4721755</v>
      </c>
      <c r="J43" s="11"/>
      <c r="K43" s="11"/>
      <c r="L43" s="55">
        <v>10090158</v>
      </c>
      <c r="M43" s="75">
        <v>6156282</v>
      </c>
      <c r="N43" s="56"/>
      <c r="O43" s="56"/>
      <c r="P43" s="11"/>
      <c r="Q43" s="11"/>
      <c r="R43" s="55">
        <v>13254799</v>
      </c>
      <c r="S43" s="57">
        <v>5983257</v>
      </c>
      <c r="T43" s="57">
        <v>6945808</v>
      </c>
      <c r="U43" s="77">
        <f t="shared" si="6"/>
        <v>47152059</v>
      </c>
      <c r="V43" s="14">
        <f t="shared" si="7"/>
        <v>0</v>
      </c>
      <c r="W43" s="15">
        <f t="shared" si="8"/>
        <v>0</v>
      </c>
      <c r="X43" s="16">
        <f t="shared" si="9"/>
        <v>47152059</v>
      </c>
      <c r="Y43" s="16">
        <f t="shared" si="10"/>
        <v>139387772.74000001</v>
      </c>
      <c r="Z43" s="16">
        <f t="shared" si="11"/>
        <v>0.21846825137882853</v>
      </c>
      <c r="AA43" s="16">
        <f t="shared" si="12"/>
        <v>93.353532584959083</v>
      </c>
      <c r="AB43" s="14">
        <f t="shared" si="1"/>
        <v>0</v>
      </c>
      <c r="AC43" s="15">
        <f t="shared" si="2"/>
        <v>0</v>
      </c>
      <c r="AD43" s="16">
        <f t="shared" si="3"/>
        <v>51.121259963266795</v>
      </c>
      <c r="AE43" s="72">
        <f t="shared" si="4"/>
        <v>6</v>
      </c>
      <c r="AF43" s="5">
        <v>40388</v>
      </c>
      <c r="AG43" s="50">
        <v>1</v>
      </c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30"/>
      <c r="BF43" s="30"/>
    </row>
    <row r="44" spans="1:58" x14ac:dyDescent="0.2">
      <c r="A44" s="92" t="s">
        <v>82</v>
      </c>
      <c r="B44" s="53">
        <v>49305432</v>
      </c>
      <c r="C44" s="54">
        <v>34639605.439999998</v>
      </c>
      <c r="D44" s="47">
        <f t="shared" si="0"/>
        <v>83945037.439999998</v>
      </c>
      <c r="E44" s="47">
        <f t="shared" si="5"/>
        <v>0.21572261645768717</v>
      </c>
      <c r="F44" s="10"/>
      <c r="G44" s="11"/>
      <c r="H44" s="11"/>
      <c r="I44" s="55">
        <v>4606487</v>
      </c>
      <c r="J44" s="11"/>
      <c r="K44" s="11"/>
      <c r="L44" s="55">
        <v>9849696</v>
      </c>
      <c r="M44" s="75">
        <v>6009569</v>
      </c>
      <c r="N44" s="56"/>
      <c r="O44" s="56"/>
      <c r="P44" s="11"/>
      <c r="Q44" s="11"/>
      <c r="R44" s="55">
        <v>12938920</v>
      </c>
      <c r="S44" s="57">
        <v>5840668</v>
      </c>
      <c r="T44" s="57">
        <v>6780280</v>
      </c>
      <c r="U44" s="77">
        <f t="shared" si="6"/>
        <v>46025620</v>
      </c>
      <c r="V44" s="14">
        <f t="shared" si="7"/>
        <v>0</v>
      </c>
      <c r="W44" s="15">
        <f t="shared" si="8"/>
        <v>0</v>
      </c>
      <c r="X44" s="16">
        <f t="shared" si="9"/>
        <v>46025620</v>
      </c>
      <c r="Y44" s="16">
        <f t="shared" si="10"/>
        <v>129970657.44</v>
      </c>
      <c r="Z44" s="16">
        <f t="shared" si="11"/>
        <v>0.20370841504468049</v>
      </c>
      <c r="AA44" s="16">
        <f t="shared" si="12"/>
        <v>93.347970260153076</v>
      </c>
      <c r="AB44" s="14">
        <f t="shared" si="1"/>
        <v>0</v>
      </c>
      <c r="AC44" s="15">
        <f t="shared" si="2"/>
        <v>0</v>
      </c>
      <c r="AD44" s="16">
        <f t="shared" si="3"/>
        <v>54.828279793069321</v>
      </c>
      <c r="AE44" s="72">
        <f t="shared" si="4"/>
        <v>6</v>
      </c>
      <c r="AF44" s="5">
        <v>18404</v>
      </c>
      <c r="AG44" s="50">
        <v>1</v>
      </c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30"/>
      <c r="BF44" s="30"/>
    </row>
    <row r="45" spans="1:58" x14ac:dyDescent="0.2">
      <c r="A45" s="92" t="s">
        <v>83</v>
      </c>
      <c r="B45" s="53">
        <v>211460842</v>
      </c>
      <c r="C45" s="54">
        <v>55661033.460000001</v>
      </c>
      <c r="D45" s="47">
        <f t="shared" si="0"/>
        <v>267121875.46000001</v>
      </c>
      <c r="E45" s="47">
        <f t="shared" si="5"/>
        <v>0.68645189334155421</v>
      </c>
      <c r="F45" s="10"/>
      <c r="G45" s="11"/>
      <c r="H45" s="11"/>
      <c r="I45" s="55">
        <v>19765323</v>
      </c>
      <c r="J45" s="11"/>
      <c r="K45" s="11"/>
      <c r="L45" s="55">
        <v>42243319</v>
      </c>
      <c r="M45" s="75">
        <v>25773806</v>
      </c>
      <c r="N45" s="56"/>
      <c r="O45" s="56"/>
      <c r="P45" s="11"/>
      <c r="Q45" s="11"/>
      <c r="R45" s="55">
        <v>55492362</v>
      </c>
      <c r="S45" s="57">
        <v>25049422</v>
      </c>
      <c r="T45" s="57">
        <v>29079225</v>
      </c>
      <c r="U45" s="77">
        <f t="shared" si="6"/>
        <v>197403457</v>
      </c>
      <c r="V45" s="14">
        <f t="shared" si="7"/>
        <v>0</v>
      </c>
      <c r="W45" s="15">
        <f t="shared" si="8"/>
        <v>0</v>
      </c>
      <c r="X45" s="16">
        <f t="shared" si="9"/>
        <v>197403457</v>
      </c>
      <c r="Y45" s="16">
        <f t="shared" si="10"/>
        <v>464525332.46000004</v>
      </c>
      <c r="Z45" s="16">
        <f t="shared" si="11"/>
        <v>0.72806986659442019</v>
      </c>
      <c r="AA45" s="16">
        <f t="shared" si="12"/>
        <v>93.352251477368085</v>
      </c>
      <c r="AB45" s="14">
        <f t="shared" si="1"/>
        <v>0</v>
      </c>
      <c r="AC45" s="15">
        <f t="shared" si="2"/>
        <v>0</v>
      </c>
      <c r="AD45" s="16">
        <f t="shared" si="3"/>
        <v>73.900146388257909</v>
      </c>
      <c r="AE45" s="72">
        <f t="shared" si="4"/>
        <v>6</v>
      </c>
      <c r="AF45" s="5">
        <v>455163</v>
      </c>
      <c r="AG45" s="50">
        <v>1</v>
      </c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30"/>
      <c r="BF45" s="30"/>
    </row>
    <row r="46" spans="1:58" x14ac:dyDescent="0.2">
      <c r="A46" s="92" t="s">
        <v>84</v>
      </c>
      <c r="B46" s="53">
        <v>48184216</v>
      </c>
      <c r="C46" s="54">
        <v>29900325.809999999</v>
      </c>
      <c r="D46" s="47">
        <f t="shared" si="0"/>
        <v>78084541.810000002</v>
      </c>
      <c r="E46" s="47">
        <f t="shared" si="5"/>
        <v>0.20066226876356572</v>
      </c>
      <c r="F46" s="10"/>
      <c r="G46" s="11"/>
      <c r="H46" s="11"/>
      <c r="I46" s="55">
        <v>4504456</v>
      </c>
      <c r="J46" s="11"/>
      <c r="K46" s="11"/>
      <c r="L46" s="55">
        <v>9625712</v>
      </c>
      <c r="M46" s="75">
        <v>5872911</v>
      </c>
      <c r="N46" s="56"/>
      <c r="O46" s="56"/>
      <c r="P46" s="11"/>
      <c r="Q46" s="11"/>
      <c r="R46" s="55">
        <v>12644686</v>
      </c>
      <c r="S46" s="57">
        <v>5707850</v>
      </c>
      <c r="T46" s="57">
        <v>6626095</v>
      </c>
      <c r="U46" s="77">
        <f t="shared" si="6"/>
        <v>44981710</v>
      </c>
      <c r="V46" s="14">
        <f t="shared" si="7"/>
        <v>0</v>
      </c>
      <c r="W46" s="15">
        <f t="shared" si="8"/>
        <v>0</v>
      </c>
      <c r="X46" s="16">
        <f t="shared" si="9"/>
        <v>44981710</v>
      </c>
      <c r="Y46" s="16">
        <f t="shared" si="10"/>
        <v>123066251.81</v>
      </c>
      <c r="Z46" s="16">
        <f t="shared" si="11"/>
        <v>0.19288685304433317</v>
      </c>
      <c r="AA46" s="16">
        <f t="shared" si="12"/>
        <v>93.353620197950306</v>
      </c>
      <c r="AB46" s="14">
        <f t="shared" si="1"/>
        <v>0</v>
      </c>
      <c r="AC46" s="15">
        <f t="shared" si="2"/>
        <v>0</v>
      </c>
      <c r="AD46" s="16">
        <f t="shared" si="3"/>
        <v>57.60642113960558</v>
      </c>
      <c r="AE46" s="72">
        <f t="shared" si="4"/>
        <v>6</v>
      </c>
      <c r="AF46" s="5">
        <v>35296</v>
      </c>
      <c r="AG46" s="50">
        <v>1</v>
      </c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30"/>
      <c r="BF46" s="30"/>
    </row>
    <row r="47" spans="1:58" x14ac:dyDescent="0.2">
      <c r="A47" s="92" t="s">
        <v>85</v>
      </c>
      <c r="B47" s="53">
        <v>99810195</v>
      </c>
      <c r="C47" s="54">
        <v>44169336.399999999</v>
      </c>
      <c r="D47" s="47">
        <f t="shared" si="0"/>
        <v>143979531.40000001</v>
      </c>
      <c r="E47" s="47">
        <f t="shared" si="5"/>
        <v>0.36999973050413743</v>
      </c>
      <c r="F47" s="10"/>
      <c r="G47" s="11"/>
      <c r="H47" s="11"/>
      <c r="I47" s="55">
        <v>9329939</v>
      </c>
      <c r="J47" s="11"/>
      <c r="K47" s="11"/>
      <c r="L47" s="55">
        <v>19938982</v>
      </c>
      <c r="M47" s="75">
        <v>12165319</v>
      </c>
      <c r="N47" s="56"/>
      <c r="O47" s="56"/>
      <c r="P47" s="11"/>
      <c r="Q47" s="11"/>
      <c r="R47" s="55">
        <v>26192573</v>
      </c>
      <c r="S47" s="57">
        <v>11823408</v>
      </c>
      <c r="T47" s="57">
        <v>13725488</v>
      </c>
      <c r="U47" s="77">
        <f t="shared" si="6"/>
        <v>93175709</v>
      </c>
      <c r="V47" s="14">
        <f t="shared" si="7"/>
        <v>0</v>
      </c>
      <c r="W47" s="15">
        <f t="shared" si="8"/>
        <v>0</v>
      </c>
      <c r="X47" s="16">
        <f t="shared" si="9"/>
        <v>93175709</v>
      </c>
      <c r="Y47" s="16">
        <f t="shared" si="10"/>
        <v>237155240.40000001</v>
      </c>
      <c r="Z47" s="16">
        <f t="shared" si="11"/>
        <v>0.37170326820672106</v>
      </c>
      <c r="AA47" s="16">
        <f t="shared" si="12"/>
        <v>93.352897467037309</v>
      </c>
      <c r="AB47" s="14">
        <f t="shared" si="1"/>
        <v>0</v>
      </c>
      <c r="AC47" s="15">
        <f t="shared" si="2"/>
        <v>0</v>
      </c>
      <c r="AD47" s="16">
        <f t="shared" si="3"/>
        <v>64.714552196410324</v>
      </c>
      <c r="AE47" s="72">
        <f t="shared" si="4"/>
        <v>6</v>
      </c>
      <c r="AF47" s="5">
        <v>160857</v>
      </c>
      <c r="AG47" s="50">
        <v>1</v>
      </c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30"/>
      <c r="BF47" s="30"/>
    </row>
    <row r="48" spans="1:58" x14ac:dyDescent="0.2">
      <c r="A48" s="92" t="s">
        <v>86</v>
      </c>
      <c r="B48" s="53">
        <v>82621303</v>
      </c>
      <c r="C48" s="54">
        <v>42349701.689999998</v>
      </c>
      <c r="D48" s="47">
        <f t="shared" si="0"/>
        <v>124971004.69</v>
      </c>
      <c r="E48" s="47">
        <f t="shared" si="5"/>
        <v>0.32115146928538546</v>
      </c>
      <c r="F48" s="10"/>
      <c r="G48" s="11"/>
      <c r="H48" s="11"/>
      <c r="I48" s="55">
        <v>7719113</v>
      </c>
      <c r="J48" s="11"/>
      <c r="K48" s="11"/>
      <c r="L48" s="55">
        <v>16505174</v>
      </c>
      <c r="M48" s="75">
        <v>10070259</v>
      </c>
      <c r="N48" s="56"/>
      <c r="O48" s="56"/>
      <c r="P48" s="11"/>
      <c r="Q48" s="11"/>
      <c r="R48" s="55">
        <v>21681798</v>
      </c>
      <c r="S48" s="57">
        <v>9787230</v>
      </c>
      <c r="T48" s="57">
        <v>11361742</v>
      </c>
      <c r="U48" s="77">
        <f t="shared" si="6"/>
        <v>77125316</v>
      </c>
      <c r="V48" s="14">
        <f t="shared" si="7"/>
        <v>0</v>
      </c>
      <c r="W48" s="15">
        <f t="shared" si="8"/>
        <v>0</v>
      </c>
      <c r="X48" s="16">
        <f t="shared" si="9"/>
        <v>77125316</v>
      </c>
      <c r="Y48" s="16">
        <f t="shared" si="10"/>
        <v>202096320.69</v>
      </c>
      <c r="Z48" s="16">
        <f t="shared" si="11"/>
        <v>0.31675396574127984</v>
      </c>
      <c r="AA48" s="16">
        <f t="shared" si="12"/>
        <v>93.347978305304622</v>
      </c>
      <c r="AB48" s="14">
        <f t="shared" si="1"/>
        <v>0</v>
      </c>
      <c r="AC48" s="15">
        <f t="shared" si="2"/>
        <v>0</v>
      </c>
      <c r="AD48" s="16">
        <f t="shared" si="3"/>
        <v>61.71456826430672</v>
      </c>
      <c r="AE48" s="72">
        <f t="shared" si="4"/>
        <v>6</v>
      </c>
      <c r="AF48" s="5">
        <v>124568</v>
      </c>
      <c r="AG48" s="50">
        <v>1</v>
      </c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30"/>
      <c r="BF48" s="30"/>
    </row>
    <row r="49" spans="1:58" x14ac:dyDescent="0.2">
      <c r="A49" s="92" t="s">
        <v>87</v>
      </c>
      <c r="B49" s="53">
        <v>129443718</v>
      </c>
      <c r="C49" s="54">
        <v>45428934.390000001</v>
      </c>
      <c r="D49" s="47">
        <f t="shared" si="0"/>
        <v>174872652.38999999</v>
      </c>
      <c r="E49" s="47">
        <f t="shared" si="5"/>
        <v>0.44938911543674942</v>
      </c>
      <c r="F49" s="10"/>
      <c r="G49" s="11"/>
      <c r="H49" s="11"/>
      <c r="I49" s="55">
        <v>12098226</v>
      </c>
      <c r="J49" s="11"/>
      <c r="K49" s="11"/>
      <c r="L49" s="55">
        <v>25858841</v>
      </c>
      <c r="M49" s="75">
        <v>15777187</v>
      </c>
      <c r="N49" s="56"/>
      <c r="O49" s="56"/>
      <c r="P49" s="11"/>
      <c r="Q49" s="11"/>
      <c r="R49" s="55">
        <v>33969115</v>
      </c>
      <c r="S49" s="57">
        <v>15333763</v>
      </c>
      <c r="T49" s="57">
        <v>17800568</v>
      </c>
      <c r="U49" s="77">
        <f t="shared" si="6"/>
        <v>120837700</v>
      </c>
      <c r="V49" s="14">
        <f t="shared" si="7"/>
        <v>0</v>
      </c>
      <c r="W49" s="15">
        <f t="shared" si="8"/>
        <v>0</v>
      </c>
      <c r="X49" s="16">
        <f t="shared" si="9"/>
        <v>120837700</v>
      </c>
      <c r="Y49" s="16">
        <f t="shared" si="10"/>
        <v>295710352.38999999</v>
      </c>
      <c r="Z49" s="16">
        <f t="shared" si="11"/>
        <v>0.46347912970648469</v>
      </c>
      <c r="AA49" s="16">
        <f t="shared" si="12"/>
        <v>93.351536765963417</v>
      </c>
      <c r="AB49" s="14">
        <f t="shared" si="1"/>
        <v>0</v>
      </c>
      <c r="AC49" s="15">
        <f t="shared" si="2"/>
        <v>0</v>
      </c>
      <c r="AD49" s="16">
        <f t="shared" si="3"/>
        <v>69.100398689275011</v>
      </c>
      <c r="AE49" s="72">
        <f t="shared" si="4"/>
        <v>6</v>
      </c>
      <c r="AF49" s="5">
        <v>235395</v>
      </c>
      <c r="AG49" s="50">
        <v>1</v>
      </c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30"/>
      <c r="BF49" s="30"/>
    </row>
    <row r="50" spans="1:58" x14ac:dyDescent="0.2">
      <c r="A50" s="92" t="s">
        <v>88</v>
      </c>
      <c r="B50" s="53">
        <v>77266632</v>
      </c>
      <c r="C50" s="54">
        <v>31823749.739999998</v>
      </c>
      <c r="D50" s="47">
        <f t="shared" si="0"/>
        <v>109090381.73999999</v>
      </c>
      <c r="E50" s="47">
        <f t="shared" si="5"/>
        <v>0.28034131971340387</v>
      </c>
      <c r="F50" s="10"/>
      <c r="G50" s="11"/>
      <c r="H50" s="11"/>
      <c r="I50" s="55">
        <v>7217797</v>
      </c>
      <c r="J50" s="11"/>
      <c r="K50" s="11"/>
      <c r="L50" s="55">
        <v>15435477</v>
      </c>
      <c r="M50" s="75">
        <v>9417607</v>
      </c>
      <c r="N50" s="56"/>
      <c r="O50" s="56"/>
      <c r="P50" s="11"/>
      <c r="Q50" s="11"/>
      <c r="R50" s="55">
        <v>20276605</v>
      </c>
      <c r="S50" s="57">
        <v>9152922</v>
      </c>
      <c r="T50" s="57">
        <v>10625389</v>
      </c>
      <c r="U50" s="77">
        <f t="shared" si="6"/>
        <v>72125797</v>
      </c>
      <c r="V50" s="14">
        <f t="shared" si="7"/>
        <v>0</v>
      </c>
      <c r="W50" s="15">
        <f t="shared" si="8"/>
        <v>0</v>
      </c>
      <c r="X50" s="16">
        <f t="shared" si="9"/>
        <v>72125797</v>
      </c>
      <c r="Y50" s="16">
        <f t="shared" si="10"/>
        <v>181216178.74000001</v>
      </c>
      <c r="Z50" s="16">
        <f t="shared" si="11"/>
        <v>0.28402765115365053</v>
      </c>
      <c r="AA50" s="16">
        <f t="shared" si="12"/>
        <v>93.346629888047929</v>
      </c>
      <c r="AB50" s="14">
        <f t="shared" si="1"/>
        <v>0</v>
      </c>
      <c r="AC50" s="15">
        <f t="shared" si="2"/>
        <v>0</v>
      </c>
      <c r="AD50" s="16">
        <f t="shared" si="3"/>
        <v>66.115633522944904</v>
      </c>
      <c r="AE50" s="72">
        <f t="shared" si="4"/>
        <v>6</v>
      </c>
      <c r="AF50" s="5">
        <v>110505</v>
      </c>
      <c r="AG50" s="50">
        <v>0</v>
      </c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30"/>
      <c r="BF50" s="30"/>
    </row>
    <row r="51" spans="1:58" x14ac:dyDescent="0.2">
      <c r="A51" s="92" t="s">
        <v>89</v>
      </c>
      <c r="B51" s="53">
        <v>49896517</v>
      </c>
      <c r="C51" s="54">
        <v>29128999.48</v>
      </c>
      <c r="D51" s="47">
        <f t="shared" si="0"/>
        <v>79025516.480000004</v>
      </c>
      <c r="E51" s="47">
        <f t="shared" si="5"/>
        <v>0.20308039286027479</v>
      </c>
      <c r="F51" s="10"/>
      <c r="G51" s="11"/>
      <c r="H51" s="11"/>
      <c r="I51" s="55">
        <v>4663360</v>
      </c>
      <c r="J51" s="11"/>
      <c r="K51" s="11"/>
      <c r="L51" s="55">
        <v>9967777</v>
      </c>
      <c r="M51" s="75">
        <v>6081614</v>
      </c>
      <c r="N51" s="56"/>
      <c r="O51" s="56"/>
      <c r="P51" s="11"/>
      <c r="Q51" s="11"/>
      <c r="R51" s="55">
        <v>13094034</v>
      </c>
      <c r="S51" s="57">
        <v>5910687</v>
      </c>
      <c r="T51" s="57">
        <v>6861564</v>
      </c>
      <c r="U51" s="77">
        <f t="shared" si="6"/>
        <v>46579036</v>
      </c>
      <c r="V51" s="14">
        <f t="shared" si="7"/>
        <v>0</v>
      </c>
      <c r="W51" s="15">
        <f t="shared" si="8"/>
        <v>0</v>
      </c>
      <c r="X51" s="16">
        <f t="shared" si="9"/>
        <v>46579036</v>
      </c>
      <c r="Y51" s="16">
        <f t="shared" si="10"/>
        <v>125604552.48</v>
      </c>
      <c r="Z51" s="16">
        <f t="shared" si="11"/>
        <v>0.19686523721640101</v>
      </c>
      <c r="AA51" s="16">
        <f t="shared" si="12"/>
        <v>93.351277404793606</v>
      </c>
      <c r="AB51" s="14">
        <f t="shared" si="1"/>
        <v>0</v>
      </c>
      <c r="AC51" s="15">
        <f t="shared" si="2"/>
        <v>0</v>
      </c>
      <c r="AD51" s="16">
        <f t="shared" si="3"/>
        <v>58.941767260437139</v>
      </c>
      <c r="AE51" s="72">
        <f t="shared" si="4"/>
        <v>6</v>
      </c>
      <c r="AF51" s="5">
        <v>27307</v>
      </c>
      <c r="AG51" s="50">
        <v>1</v>
      </c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30"/>
      <c r="BF51" s="30"/>
    </row>
    <row r="52" spans="1:58" x14ac:dyDescent="0.2">
      <c r="A52" s="92" t="s">
        <v>90</v>
      </c>
      <c r="B52" s="53">
        <v>49114343</v>
      </c>
      <c r="C52" s="54">
        <v>35316570.75</v>
      </c>
      <c r="D52" s="47">
        <f t="shared" si="0"/>
        <v>84430913.75</v>
      </c>
      <c r="E52" s="47">
        <f t="shared" si="5"/>
        <v>0.21697122521485071</v>
      </c>
      <c r="F52" s="10"/>
      <c r="G52" s="11"/>
      <c r="H52" s="11"/>
      <c r="I52" s="55">
        <v>4590206</v>
      </c>
      <c r="J52" s="11"/>
      <c r="K52" s="11"/>
      <c r="L52" s="55">
        <v>9811523</v>
      </c>
      <c r="M52" s="75">
        <v>5986279</v>
      </c>
      <c r="N52" s="56"/>
      <c r="O52" s="56"/>
      <c r="P52" s="11"/>
      <c r="Q52" s="11"/>
      <c r="R52" s="55">
        <v>12888773</v>
      </c>
      <c r="S52" s="57">
        <v>5818032</v>
      </c>
      <c r="T52" s="57">
        <v>6754002</v>
      </c>
      <c r="U52" s="77">
        <f t="shared" si="6"/>
        <v>45848815</v>
      </c>
      <c r="V52" s="14">
        <f t="shared" si="7"/>
        <v>0</v>
      </c>
      <c r="W52" s="15">
        <f t="shared" si="8"/>
        <v>0</v>
      </c>
      <c r="X52" s="16">
        <f t="shared" si="9"/>
        <v>45848815</v>
      </c>
      <c r="Y52" s="16">
        <f t="shared" si="10"/>
        <v>130279728.75</v>
      </c>
      <c r="Z52" s="16">
        <f t="shared" si="11"/>
        <v>0.20419283535874216</v>
      </c>
      <c r="AA52" s="16">
        <f t="shared" si="12"/>
        <v>93.351172385630804</v>
      </c>
      <c r="AB52" s="14">
        <f t="shared" si="1"/>
        <v>0</v>
      </c>
      <c r="AC52" s="15">
        <f t="shared" si="2"/>
        <v>0</v>
      </c>
      <c r="AD52" s="16">
        <f t="shared" si="3"/>
        <v>54.303350471556399</v>
      </c>
      <c r="AE52" s="72">
        <f t="shared" si="4"/>
        <v>6</v>
      </c>
      <c r="AF52" s="5">
        <v>25443</v>
      </c>
      <c r="AG52" s="50">
        <v>0</v>
      </c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30"/>
      <c r="BF52" s="30"/>
    </row>
    <row r="53" spans="1:58" x14ac:dyDescent="0.2">
      <c r="A53" s="92" t="s">
        <v>91</v>
      </c>
      <c r="B53" s="53">
        <v>52771265</v>
      </c>
      <c r="C53" s="54">
        <v>43359167.509999998</v>
      </c>
      <c r="D53" s="47">
        <f t="shared" si="0"/>
        <v>96130432.50999999</v>
      </c>
      <c r="E53" s="47">
        <f t="shared" si="5"/>
        <v>0.24703674040396387</v>
      </c>
      <c r="F53" s="10"/>
      <c r="G53" s="11"/>
      <c r="H53" s="11"/>
      <c r="I53" s="55">
        <v>4935470</v>
      </c>
      <c r="J53" s="11"/>
      <c r="K53" s="11"/>
      <c r="L53" s="55">
        <v>10542062</v>
      </c>
      <c r="M53" s="75">
        <v>6432001</v>
      </c>
      <c r="N53" s="56"/>
      <c r="O53" s="56"/>
      <c r="P53" s="11"/>
      <c r="Q53" s="11"/>
      <c r="R53" s="55">
        <v>13848437</v>
      </c>
      <c r="S53" s="57">
        <v>6251227</v>
      </c>
      <c r="T53" s="57">
        <v>7256887</v>
      </c>
      <c r="U53" s="77">
        <f t="shared" si="6"/>
        <v>49266084</v>
      </c>
      <c r="V53" s="14">
        <f t="shared" si="7"/>
        <v>0</v>
      </c>
      <c r="W53" s="15">
        <f t="shared" si="8"/>
        <v>0</v>
      </c>
      <c r="X53" s="16">
        <f t="shared" si="9"/>
        <v>49266084</v>
      </c>
      <c r="Y53" s="16">
        <f t="shared" si="10"/>
        <v>145396516.50999999</v>
      </c>
      <c r="Z53" s="16">
        <f t="shared" si="11"/>
        <v>0.22788600530810565</v>
      </c>
      <c r="AA53" s="16">
        <f t="shared" si="12"/>
        <v>93.35778477169346</v>
      </c>
      <c r="AB53" s="14">
        <f t="shared" si="1"/>
        <v>0</v>
      </c>
      <c r="AC53" s="15">
        <f t="shared" si="2"/>
        <v>0</v>
      </c>
      <c r="AD53" s="16">
        <f t="shared" si="3"/>
        <v>51.249206638985086</v>
      </c>
      <c r="AE53" s="72">
        <f t="shared" si="4"/>
        <v>6</v>
      </c>
      <c r="AF53" s="5">
        <v>42081</v>
      </c>
      <c r="AG53" s="50">
        <v>1</v>
      </c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30"/>
      <c r="BF53" s="30"/>
    </row>
    <row r="54" spans="1:58" x14ac:dyDescent="0.2">
      <c r="A54" s="92" t="s">
        <v>92</v>
      </c>
      <c r="B54" s="53">
        <v>43115206</v>
      </c>
      <c r="C54" s="54">
        <v>19669570.34</v>
      </c>
      <c r="D54" s="47">
        <f t="shared" si="0"/>
        <v>62784776.340000004</v>
      </c>
      <c r="E54" s="47">
        <f t="shared" si="5"/>
        <v>0.16134481130532796</v>
      </c>
      <c r="F54" s="10"/>
      <c r="G54" s="11"/>
      <c r="H54" s="11"/>
      <c r="I54" s="55">
        <v>4028117</v>
      </c>
      <c r="J54" s="11"/>
      <c r="K54" s="11"/>
      <c r="L54" s="55">
        <v>8613081</v>
      </c>
      <c r="M54" s="75">
        <v>5255077</v>
      </c>
      <c r="N54" s="56"/>
      <c r="O54" s="56"/>
      <c r="P54" s="11"/>
      <c r="Q54" s="11"/>
      <c r="R54" s="55">
        <v>11314457</v>
      </c>
      <c r="S54" s="57">
        <v>5107381</v>
      </c>
      <c r="T54" s="57">
        <v>5929026</v>
      </c>
      <c r="U54" s="77">
        <f t="shared" si="6"/>
        <v>40247139</v>
      </c>
      <c r="V54" s="14">
        <f t="shared" si="7"/>
        <v>0</v>
      </c>
      <c r="W54" s="15">
        <f t="shared" si="8"/>
        <v>0</v>
      </c>
      <c r="X54" s="16">
        <f t="shared" si="9"/>
        <v>40247139</v>
      </c>
      <c r="Y54" s="16">
        <f t="shared" si="10"/>
        <v>103031915.34</v>
      </c>
      <c r="Z54" s="16">
        <f t="shared" si="11"/>
        <v>0.16148620455057927</v>
      </c>
      <c r="AA54" s="16">
        <f t="shared" si="12"/>
        <v>93.347899114757794</v>
      </c>
      <c r="AB54" s="14">
        <f t="shared" si="1"/>
        <v>0</v>
      </c>
      <c r="AC54" s="15">
        <f t="shared" si="2"/>
        <v>0</v>
      </c>
      <c r="AD54" s="16">
        <f t="shared" si="3"/>
        <v>64.103340564675477</v>
      </c>
      <c r="AE54" s="72">
        <f t="shared" si="4"/>
        <v>6</v>
      </c>
      <c r="AF54" s="5">
        <v>15511</v>
      </c>
      <c r="AG54" s="50">
        <v>1</v>
      </c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30"/>
      <c r="BF54" s="30"/>
    </row>
    <row r="55" spans="1:58" x14ac:dyDescent="0.2">
      <c r="A55" s="92" t="s">
        <v>93</v>
      </c>
      <c r="B55" s="53">
        <v>63385967</v>
      </c>
      <c r="C55" s="54">
        <v>33730492.530000001</v>
      </c>
      <c r="D55" s="47">
        <f t="shared" si="0"/>
        <v>97116459.530000001</v>
      </c>
      <c r="E55" s="47">
        <f t="shared" si="5"/>
        <v>0.24957064038351193</v>
      </c>
      <c r="F55" s="10"/>
      <c r="G55" s="11"/>
      <c r="H55" s="11"/>
      <c r="I55" s="55">
        <v>5922986</v>
      </c>
      <c r="J55" s="11"/>
      <c r="K55" s="11"/>
      <c r="L55" s="55">
        <v>12662551</v>
      </c>
      <c r="M55" s="75">
        <v>7725769</v>
      </c>
      <c r="N55" s="56"/>
      <c r="O55" s="56"/>
      <c r="P55" s="11"/>
      <c r="Q55" s="11"/>
      <c r="R55" s="55">
        <v>16633987</v>
      </c>
      <c r="S55" s="57">
        <v>7508633</v>
      </c>
      <c r="T55" s="57">
        <v>8716578</v>
      </c>
      <c r="U55" s="77">
        <f t="shared" si="6"/>
        <v>59170504</v>
      </c>
      <c r="V55" s="14">
        <f t="shared" si="7"/>
        <v>0</v>
      </c>
      <c r="W55" s="15">
        <f t="shared" si="8"/>
        <v>0</v>
      </c>
      <c r="X55" s="16">
        <f t="shared" si="9"/>
        <v>59170504</v>
      </c>
      <c r="Y55" s="16">
        <f t="shared" si="10"/>
        <v>156286963.53</v>
      </c>
      <c r="Z55" s="16">
        <f t="shared" si="11"/>
        <v>0.2449550557020102</v>
      </c>
      <c r="AA55" s="16">
        <f t="shared" si="12"/>
        <v>93.349532712816384</v>
      </c>
      <c r="AB55" s="14">
        <f t="shared" si="1"/>
        <v>0</v>
      </c>
      <c r="AC55" s="15">
        <f t="shared" si="2"/>
        <v>0</v>
      </c>
      <c r="AD55" s="16">
        <f t="shared" si="3"/>
        <v>60.927369352588258</v>
      </c>
      <c r="AE55" s="72">
        <f t="shared" si="4"/>
        <v>6</v>
      </c>
      <c r="AF55" s="5">
        <v>22795</v>
      </c>
      <c r="AG55" s="50">
        <v>1</v>
      </c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30"/>
      <c r="BF55" s="30"/>
    </row>
    <row r="56" spans="1:58" x14ac:dyDescent="0.2">
      <c r="A56" s="92" t="s">
        <v>94</v>
      </c>
      <c r="B56" s="53">
        <v>100716664</v>
      </c>
      <c r="C56" s="54">
        <v>55296604.640000001</v>
      </c>
      <c r="D56" s="47">
        <f t="shared" si="0"/>
        <v>156013268.63999999</v>
      </c>
      <c r="E56" s="47">
        <f t="shared" si="5"/>
        <v>0.40092412296786784</v>
      </c>
      <c r="F56" s="10"/>
      <c r="G56" s="11"/>
      <c r="H56" s="11"/>
      <c r="I56" s="55">
        <v>9414197</v>
      </c>
      <c r="J56" s="11"/>
      <c r="K56" s="11"/>
      <c r="L56" s="55">
        <v>20120066</v>
      </c>
      <c r="M56" s="75">
        <v>12275803</v>
      </c>
      <c r="N56" s="56"/>
      <c r="O56" s="56"/>
      <c r="P56" s="11"/>
      <c r="Q56" s="11"/>
      <c r="R56" s="55">
        <v>26430452</v>
      </c>
      <c r="S56" s="57">
        <v>11930787</v>
      </c>
      <c r="T56" s="57">
        <v>13850142</v>
      </c>
      <c r="U56" s="77">
        <f t="shared" si="6"/>
        <v>94021447</v>
      </c>
      <c r="V56" s="14">
        <f t="shared" si="7"/>
        <v>0</v>
      </c>
      <c r="W56" s="15">
        <f t="shared" si="8"/>
        <v>0</v>
      </c>
      <c r="X56" s="16">
        <f t="shared" si="9"/>
        <v>94021447</v>
      </c>
      <c r="Y56" s="16">
        <f t="shared" si="10"/>
        <v>250034715.63999999</v>
      </c>
      <c r="Z56" s="16">
        <f t="shared" si="11"/>
        <v>0.39188980522534617</v>
      </c>
      <c r="AA56" s="16">
        <f t="shared" si="12"/>
        <v>93.352423785601161</v>
      </c>
      <c r="AB56" s="14">
        <f t="shared" si="1"/>
        <v>0</v>
      </c>
      <c r="AC56" s="15">
        <f t="shared" si="2"/>
        <v>0</v>
      </c>
      <c r="AD56" s="16">
        <f t="shared" si="3"/>
        <v>60.265032467817925</v>
      </c>
      <c r="AE56" s="72">
        <f t="shared" si="4"/>
        <v>6</v>
      </c>
      <c r="AF56" s="5">
        <v>156342</v>
      </c>
      <c r="AG56" s="50">
        <v>1</v>
      </c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30"/>
      <c r="BF56" s="30"/>
    </row>
    <row r="57" spans="1:58" x14ac:dyDescent="0.2">
      <c r="A57" s="92" t="s">
        <v>95</v>
      </c>
      <c r="B57" s="53">
        <v>56941862</v>
      </c>
      <c r="C57" s="54">
        <v>38893838.439999998</v>
      </c>
      <c r="D57" s="47">
        <f t="shared" si="0"/>
        <v>95835700.439999998</v>
      </c>
      <c r="E57" s="47">
        <f t="shared" si="5"/>
        <v>0.24627933561586268</v>
      </c>
      <c r="F57" s="10"/>
      <c r="G57" s="11"/>
      <c r="H57" s="11"/>
      <c r="I57" s="55">
        <v>5320492</v>
      </c>
      <c r="J57" s="11"/>
      <c r="K57" s="11"/>
      <c r="L57" s="55">
        <v>11375218</v>
      </c>
      <c r="M57" s="75">
        <v>6940332</v>
      </c>
      <c r="N57" s="56"/>
      <c r="O57" s="56"/>
      <c r="P57" s="11"/>
      <c r="Q57" s="11"/>
      <c r="R57" s="55">
        <v>14942901</v>
      </c>
      <c r="S57" s="57">
        <v>6745271</v>
      </c>
      <c r="T57" s="57">
        <v>7830411</v>
      </c>
      <c r="U57" s="77">
        <f t="shared" si="6"/>
        <v>53154625</v>
      </c>
      <c r="V57" s="14">
        <f t="shared" si="7"/>
        <v>0</v>
      </c>
      <c r="W57" s="15">
        <f t="shared" si="8"/>
        <v>0</v>
      </c>
      <c r="X57" s="16">
        <f t="shared" si="9"/>
        <v>53154625</v>
      </c>
      <c r="Y57" s="16">
        <f t="shared" si="10"/>
        <v>148990325.44</v>
      </c>
      <c r="Z57" s="16">
        <f t="shared" si="11"/>
        <v>0.23351873145971172</v>
      </c>
      <c r="AA57" s="16">
        <f t="shared" si="12"/>
        <v>93.3489407143026</v>
      </c>
      <c r="AB57" s="14">
        <f t="shared" si="1"/>
        <v>0</v>
      </c>
      <c r="AC57" s="15">
        <f t="shared" si="2"/>
        <v>0</v>
      </c>
      <c r="AD57" s="16">
        <f t="shared" si="3"/>
        <v>55.464325669825513</v>
      </c>
      <c r="AE57" s="72">
        <f t="shared" si="4"/>
        <v>6</v>
      </c>
      <c r="AF57" s="5">
        <v>54011</v>
      </c>
      <c r="AG57" s="50">
        <v>1</v>
      </c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30"/>
      <c r="BF57" s="30"/>
    </row>
    <row r="58" spans="1:58" x14ac:dyDescent="0.2">
      <c r="A58" s="92" t="s">
        <v>96</v>
      </c>
      <c r="B58" s="53">
        <v>86267048</v>
      </c>
      <c r="C58" s="54">
        <v>43036238.409999996</v>
      </c>
      <c r="D58" s="47">
        <f t="shared" si="0"/>
        <v>129303286.41</v>
      </c>
      <c r="E58" s="47">
        <f t="shared" si="5"/>
        <v>0.33228460087208822</v>
      </c>
      <c r="F58" s="10"/>
      <c r="G58" s="11"/>
      <c r="H58" s="11"/>
      <c r="I58" s="55">
        <v>8059676</v>
      </c>
      <c r="J58" s="11"/>
      <c r="K58" s="11"/>
      <c r="L58" s="55">
        <v>17233481</v>
      </c>
      <c r="M58" s="75">
        <v>10514619</v>
      </c>
      <c r="N58" s="56"/>
      <c r="O58" s="56"/>
      <c r="P58" s="11"/>
      <c r="Q58" s="11"/>
      <c r="R58" s="55">
        <v>22638528</v>
      </c>
      <c r="S58" s="57">
        <v>10219101</v>
      </c>
      <c r="T58" s="57">
        <v>11863090</v>
      </c>
      <c r="U58" s="77">
        <f t="shared" si="6"/>
        <v>80528495</v>
      </c>
      <c r="V58" s="14">
        <f t="shared" si="7"/>
        <v>0</v>
      </c>
      <c r="W58" s="15">
        <f t="shared" si="8"/>
        <v>0</v>
      </c>
      <c r="X58" s="16">
        <f t="shared" si="9"/>
        <v>80528495</v>
      </c>
      <c r="Y58" s="16">
        <f t="shared" si="10"/>
        <v>209831781.41</v>
      </c>
      <c r="Z58" s="16">
        <f t="shared" si="11"/>
        <v>0.32887807493599575</v>
      </c>
      <c r="AA58" s="16">
        <f t="shared" si="12"/>
        <v>93.347920054016456</v>
      </c>
      <c r="AB58" s="14">
        <f t="shared" si="1"/>
        <v>0</v>
      </c>
      <c r="AC58" s="15">
        <f t="shared" si="2"/>
        <v>0</v>
      </c>
      <c r="AD58" s="16">
        <f t="shared" si="3"/>
        <v>62.278768959249078</v>
      </c>
      <c r="AE58" s="72">
        <f t="shared" si="4"/>
        <v>6</v>
      </c>
      <c r="AF58" s="5">
        <v>134916</v>
      </c>
      <c r="AG58" s="50">
        <v>1</v>
      </c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30"/>
      <c r="BF58" s="30"/>
    </row>
    <row r="59" spans="1:58" x14ac:dyDescent="0.2">
      <c r="A59" s="92" t="s">
        <v>97</v>
      </c>
      <c r="B59" s="53">
        <v>43363229</v>
      </c>
      <c r="C59" s="54">
        <v>26601806.120000001</v>
      </c>
      <c r="D59" s="47">
        <f t="shared" si="0"/>
        <v>69965035.120000005</v>
      </c>
      <c r="E59" s="47">
        <f t="shared" si="5"/>
        <v>0.17979669670679668</v>
      </c>
      <c r="F59" s="10"/>
      <c r="G59" s="11"/>
      <c r="H59" s="11"/>
      <c r="I59" s="55">
        <v>4051534</v>
      </c>
      <c r="J59" s="11"/>
      <c r="K59" s="11"/>
      <c r="L59" s="55">
        <v>8662628</v>
      </c>
      <c r="M59" s="75">
        <v>5285307</v>
      </c>
      <c r="N59" s="56"/>
      <c r="O59" s="56"/>
      <c r="P59" s="11"/>
      <c r="Q59" s="11"/>
      <c r="R59" s="55">
        <v>11379544</v>
      </c>
      <c r="S59" s="57">
        <v>5136761</v>
      </c>
      <c r="T59" s="57">
        <v>5963133</v>
      </c>
      <c r="U59" s="77">
        <f t="shared" si="6"/>
        <v>40478907</v>
      </c>
      <c r="V59" s="14">
        <f t="shared" si="7"/>
        <v>0</v>
      </c>
      <c r="W59" s="15">
        <f t="shared" si="8"/>
        <v>0</v>
      </c>
      <c r="X59" s="16">
        <f t="shared" si="9"/>
        <v>40478907</v>
      </c>
      <c r="Y59" s="16">
        <f t="shared" si="10"/>
        <v>110443942.12</v>
      </c>
      <c r="Z59" s="16">
        <f t="shared" si="11"/>
        <v>0.17310338228409622</v>
      </c>
      <c r="AA59" s="16">
        <f t="shared" si="12"/>
        <v>93.348461204307455</v>
      </c>
      <c r="AB59" s="14">
        <f t="shared" si="1"/>
        <v>0</v>
      </c>
      <c r="AC59" s="15">
        <f t="shared" si="2"/>
        <v>0</v>
      </c>
      <c r="AD59" s="16">
        <f t="shared" si="3"/>
        <v>57.85590892732764</v>
      </c>
      <c r="AE59" s="72">
        <f t="shared" si="4"/>
        <v>6</v>
      </c>
      <c r="AF59" s="5">
        <v>14360</v>
      </c>
      <c r="AG59" s="50">
        <v>1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30"/>
      <c r="BF59" s="30"/>
    </row>
    <row r="60" spans="1:58" x14ac:dyDescent="0.2">
      <c r="A60" s="92" t="s">
        <v>98</v>
      </c>
      <c r="B60" s="53">
        <v>53280421</v>
      </c>
      <c r="C60" s="54">
        <v>36109755.700000003</v>
      </c>
      <c r="D60" s="47">
        <f t="shared" si="0"/>
        <v>89390176.700000003</v>
      </c>
      <c r="E60" s="47">
        <f t="shared" si="5"/>
        <v>0.22971557809027032</v>
      </c>
      <c r="F60" s="10"/>
      <c r="G60" s="11"/>
      <c r="H60" s="11"/>
      <c r="I60" s="55">
        <v>4951152</v>
      </c>
      <c r="J60" s="11"/>
      <c r="K60" s="11"/>
      <c r="L60" s="55">
        <v>10643776</v>
      </c>
      <c r="M60" s="75">
        <v>6494059</v>
      </c>
      <c r="N60" s="56"/>
      <c r="O60" s="56"/>
      <c r="P60" s="11"/>
      <c r="Q60" s="11"/>
      <c r="R60" s="55">
        <v>13982052</v>
      </c>
      <c r="S60" s="57">
        <v>6311541</v>
      </c>
      <c r="T60" s="57">
        <v>7326904</v>
      </c>
      <c r="U60" s="77">
        <f t="shared" si="6"/>
        <v>49709484</v>
      </c>
      <c r="V60" s="14">
        <f t="shared" si="7"/>
        <v>0</v>
      </c>
      <c r="W60" s="15">
        <f t="shared" si="8"/>
        <v>0</v>
      </c>
      <c r="X60" s="16">
        <f t="shared" si="9"/>
        <v>49709484</v>
      </c>
      <c r="Y60" s="16">
        <f t="shared" si="10"/>
        <v>139099660.69999999</v>
      </c>
      <c r="Z60" s="16">
        <f t="shared" si="11"/>
        <v>0.21801668140003705</v>
      </c>
      <c r="AA60" s="16">
        <f t="shared" si="12"/>
        <v>93.297843874018938</v>
      </c>
      <c r="AB60" s="14">
        <f t="shared" si="1"/>
        <v>0</v>
      </c>
      <c r="AC60" s="15">
        <f t="shared" si="2"/>
        <v>0</v>
      </c>
      <c r="AD60" s="16">
        <f t="shared" si="3"/>
        <v>55.609560060305817</v>
      </c>
      <c r="AE60" s="72">
        <f t="shared" si="4"/>
        <v>6</v>
      </c>
      <c r="AF60" s="4">
        <v>44070</v>
      </c>
      <c r="AG60" s="50">
        <v>1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30"/>
      <c r="BF60" s="30"/>
    </row>
    <row r="61" spans="1:58" x14ac:dyDescent="0.2">
      <c r="A61" s="92" t="s">
        <v>99</v>
      </c>
      <c r="B61" s="53">
        <v>75053666</v>
      </c>
      <c r="C61" s="54">
        <v>44850404.700000003</v>
      </c>
      <c r="D61" s="47">
        <f t="shared" si="0"/>
        <v>119904070.7</v>
      </c>
      <c r="E61" s="47">
        <f t="shared" si="5"/>
        <v>0.30813042252580247</v>
      </c>
      <c r="F61" s="10"/>
      <c r="G61" s="11"/>
      <c r="H61" s="11"/>
      <c r="I61" s="55">
        <v>6984152</v>
      </c>
      <c r="J61" s="11"/>
      <c r="K61" s="11"/>
      <c r="L61" s="55">
        <v>14993395</v>
      </c>
      <c r="M61" s="75">
        <v>9147881</v>
      </c>
      <c r="N61" s="56"/>
      <c r="O61" s="56"/>
      <c r="P61" s="11"/>
      <c r="Q61" s="11"/>
      <c r="R61" s="55">
        <v>19695870</v>
      </c>
      <c r="S61" s="57">
        <v>8890776</v>
      </c>
      <c r="T61" s="57">
        <v>10321071</v>
      </c>
      <c r="U61" s="77">
        <f t="shared" si="6"/>
        <v>70033145</v>
      </c>
      <c r="V61" s="14">
        <f t="shared" si="7"/>
        <v>0</v>
      </c>
      <c r="W61" s="15">
        <f t="shared" si="8"/>
        <v>0</v>
      </c>
      <c r="X61" s="16">
        <f t="shared" si="9"/>
        <v>70033145</v>
      </c>
      <c r="Y61" s="16">
        <f t="shared" si="10"/>
        <v>189937215.69999999</v>
      </c>
      <c r="Z61" s="16">
        <f t="shared" si="11"/>
        <v>0.29769649496547634</v>
      </c>
      <c r="AA61" s="16">
        <f t="shared" si="12"/>
        <v>93.310758464483271</v>
      </c>
      <c r="AB61" s="14">
        <f t="shared" si="1"/>
        <v>0</v>
      </c>
      <c r="AC61" s="15">
        <f t="shared" si="2"/>
        <v>0</v>
      </c>
      <c r="AD61" s="16">
        <f t="shared" si="3"/>
        <v>58.407645871525858</v>
      </c>
      <c r="AE61" s="72">
        <f t="shared" si="4"/>
        <v>6</v>
      </c>
      <c r="AF61" s="4">
        <v>84355</v>
      </c>
      <c r="AG61" s="50">
        <v>0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30"/>
      <c r="BF61" s="30"/>
    </row>
    <row r="62" spans="1:58" x14ac:dyDescent="0.2">
      <c r="A62" s="92" t="s">
        <v>100</v>
      </c>
      <c r="B62" s="53">
        <v>53654727</v>
      </c>
      <c r="C62" s="54">
        <v>33155471.93</v>
      </c>
      <c r="D62" s="47">
        <f t="shared" ref="D62:D120" si="13">B62+C62</f>
        <v>86810198.930000007</v>
      </c>
      <c r="E62" s="47">
        <f t="shared" si="5"/>
        <v>0.22308553095562139</v>
      </c>
      <c r="F62" s="10"/>
      <c r="G62" s="11"/>
      <c r="H62" s="11"/>
      <c r="I62" s="55">
        <v>4985589</v>
      </c>
      <c r="J62" s="11"/>
      <c r="K62" s="11"/>
      <c r="L62" s="55">
        <v>10718551</v>
      </c>
      <c r="M62" s="75">
        <v>6539681</v>
      </c>
      <c r="N62" s="56"/>
      <c r="O62" s="56"/>
      <c r="P62" s="11"/>
      <c r="Q62" s="11"/>
      <c r="R62" s="55">
        <v>14080278</v>
      </c>
      <c r="S62" s="57">
        <v>6355881</v>
      </c>
      <c r="T62" s="57">
        <v>7378377</v>
      </c>
      <c r="U62" s="77">
        <f t="shared" si="6"/>
        <v>50058357</v>
      </c>
      <c r="V62" s="14">
        <f t="shared" si="7"/>
        <v>0</v>
      </c>
      <c r="W62" s="15">
        <f t="shared" si="8"/>
        <v>0</v>
      </c>
      <c r="X62" s="16">
        <f t="shared" si="9"/>
        <v>50058357</v>
      </c>
      <c r="Y62" s="16">
        <f t="shared" si="10"/>
        <v>136868555.93000001</v>
      </c>
      <c r="Z62" s="16">
        <f t="shared" si="11"/>
        <v>0.21451977813396611</v>
      </c>
      <c r="AA62" s="16">
        <f t="shared" si="12"/>
        <v>93.297198213309329</v>
      </c>
      <c r="AB62" s="14">
        <f t="shared" ref="AB62:AB120" si="14">(V62/B62)*100</f>
        <v>0</v>
      </c>
      <c r="AC62" s="15">
        <f t="shared" ref="AC62:AC120" si="15">(W62/B62)*100</f>
        <v>0</v>
      </c>
      <c r="AD62" s="16">
        <f t="shared" ref="AD62:AD120" si="16">(X62/D62)*100</f>
        <v>57.664142712499597</v>
      </c>
      <c r="AE62" s="72">
        <f t="shared" ref="AE62:AE120" si="17">COUNT(F62:T62)</f>
        <v>6</v>
      </c>
      <c r="AF62" s="4">
        <v>28733</v>
      </c>
      <c r="AG62" s="50">
        <v>1</v>
      </c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30"/>
      <c r="BF62" s="30"/>
    </row>
    <row r="63" spans="1:58" x14ac:dyDescent="0.2">
      <c r="A63" s="92" t="s">
        <v>101</v>
      </c>
      <c r="B63" s="53">
        <v>220521136</v>
      </c>
      <c r="C63" s="54">
        <v>59271476.93</v>
      </c>
      <c r="D63" s="47">
        <f t="shared" si="13"/>
        <v>279792612.93000001</v>
      </c>
      <c r="E63" s="47">
        <f t="shared" ref="E63:E121" si="18">(D63/$D$4)*100</f>
        <v>0.71901325399888361</v>
      </c>
      <c r="F63" s="10"/>
      <c r="G63" s="11"/>
      <c r="H63" s="11"/>
      <c r="I63" s="55">
        <v>20463387</v>
      </c>
      <c r="J63" s="11"/>
      <c r="K63" s="11"/>
      <c r="L63" s="55">
        <v>44053285</v>
      </c>
      <c r="M63" s="75">
        <v>26878115</v>
      </c>
      <c r="N63" s="56"/>
      <c r="O63" s="56"/>
      <c r="P63" s="11"/>
      <c r="Q63" s="11"/>
      <c r="R63" s="55">
        <v>57869998</v>
      </c>
      <c r="S63" s="57">
        <v>26122695</v>
      </c>
      <c r="T63" s="57">
        <v>30325160</v>
      </c>
      <c r="U63" s="77">
        <f t="shared" ref="U63:U121" si="19">I63+L63+M63+R63+S63+T63</f>
        <v>205712640</v>
      </c>
      <c r="V63" s="14">
        <f t="shared" ref="V63:V121" si="20">P63+O63+N63+K63</f>
        <v>0</v>
      </c>
      <c r="W63" s="15">
        <f t="shared" ref="W63:W121" si="21">F63+G63+H63+J63+Q63</f>
        <v>0</v>
      </c>
      <c r="X63" s="16">
        <f t="shared" ref="X63:X121" si="22">U63+V63+W63</f>
        <v>205712640</v>
      </c>
      <c r="Y63" s="16">
        <f t="shared" ref="Y63:Y121" si="23">X63+D63</f>
        <v>485505252.93000001</v>
      </c>
      <c r="Z63" s="16">
        <f t="shared" ref="Z63:Z121" si="24">(Y63/$Y$4)*100</f>
        <v>0.76095256820482104</v>
      </c>
      <c r="AA63" s="16">
        <f t="shared" ref="AA63:AA121" si="25">(U63/B63)*100</f>
        <v>93.284772485481852</v>
      </c>
      <c r="AB63" s="14">
        <f t="shared" si="14"/>
        <v>0</v>
      </c>
      <c r="AC63" s="15">
        <f t="shared" si="15"/>
        <v>0</v>
      </c>
      <c r="AD63" s="16">
        <f t="shared" si="16"/>
        <v>73.523256331097727</v>
      </c>
      <c r="AE63" s="72">
        <f t="shared" si="17"/>
        <v>6</v>
      </c>
      <c r="AF63" s="4">
        <v>389578</v>
      </c>
      <c r="AG63" s="50">
        <v>0</v>
      </c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30"/>
      <c r="BF63" s="30"/>
    </row>
    <row r="64" spans="1:58" x14ac:dyDescent="0.2">
      <c r="A64" s="92" t="s">
        <v>102</v>
      </c>
      <c r="B64" s="53">
        <v>59514156</v>
      </c>
      <c r="C64" s="54">
        <v>35996448.829999998</v>
      </c>
      <c r="D64" s="47">
        <f t="shared" si="13"/>
        <v>95510604.829999998</v>
      </c>
      <c r="E64" s="47">
        <f t="shared" si="18"/>
        <v>0.24544390236421595</v>
      </c>
      <c r="F64" s="10"/>
      <c r="G64" s="11"/>
      <c r="H64" s="11"/>
      <c r="I64" s="55">
        <v>5528857</v>
      </c>
      <c r="J64" s="11"/>
      <c r="K64" s="11"/>
      <c r="L64" s="55">
        <v>11889083</v>
      </c>
      <c r="M64" s="75">
        <v>7253855</v>
      </c>
      <c r="N64" s="56"/>
      <c r="O64" s="56"/>
      <c r="P64" s="11"/>
      <c r="Q64" s="11"/>
      <c r="R64" s="55">
        <v>15617932</v>
      </c>
      <c r="S64" s="57">
        <v>7049982</v>
      </c>
      <c r="T64" s="57">
        <v>8184142</v>
      </c>
      <c r="U64" s="77">
        <f t="shared" si="19"/>
        <v>55523851</v>
      </c>
      <c r="V64" s="14">
        <f t="shared" si="20"/>
        <v>0</v>
      </c>
      <c r="W64" s="15">
        <f t="shared" si="21"/>
        <v>0</v>
      </c>
      <c r="X64" s="16">
        <f t="shared" si="22"/>
        <v>55523851</v>
      </c>
      <c r="Y64" s="16">
        <f t="shared" si="23"/>
        <v>151034455.82999998</v>
      </c>
      <c r="Z64" s="16">
        <f t="shared" si="24"/>
        <v>0.23672258200639218</v>
      </c>
      <c r="AA64" s="16">
        <f t="shared" si="25"/>
        <v>93.295200220935669</v>
      </c>
      <c r="AB64" s="14">
        <f t="shared" si="14"/>
        <v>0</v>
      </c>
      <c r="AC64" s="15">
        <f t="shared" si="15"/>
        <v>0</v>
      </c>
      <c r="AD64" s="16">
        <f t="shared" si="16"/>
        <v>58.133702638390048</v>
      </c>
      <c r="AE64" s="72">
        <f t="shared" si="17"/>
        <v>6</v>
      </c>
      <c r="AF64" s="4">
        <v>56489</v>
      </c>
      <c r="AG64" s="50">
        <v>1</v>
      </c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30"/>
      <c r="BF64" s="30"/>
    </row>
    <row r="65" spans="1:58" x14ac:dyDescent="0.2">
      <c r="A65" s="92" t="s">
        <v>103</v>
      </c>
      <c r="B65" s="53">
        <v>45332045</v>
      </c>
      <c r="C65" s="54">
        <v>33776245.960000001</v>
      </c>
      <c r="D65" s="47">
        <f t="shared" si="13"/>
        <v>79108290.960000008</v>
      </c>
      <c r="E65" s="47">
        <f t="shared" si="18"/>
        <v>0.20329310736903047</v>
      </c>
      <c r="F65" s="10"/>
      <c r="G65" s="11"/>
      <c r="H65" s="11"/>
      <c r="I65" s="55">
        <v>4212944</v>
      </c>
      <c r="J65" s="11"/>
      <c r="K65" s="11"/>
      <c r="L65" s="55">
        <v>9055937</v>
      </c>
      <c r="M65" s="75">
        <v>5525275</v>
      </c>
      <c r="N65" s="56"/>
      <c r="O65" s="56"/>
      <c r="P65" s="11"/>
      <c r="Q65" s="11"/>
      <c r="R65" s="55">
        <v>11896208</v>
      </c>
      <c r="S65" s="57">
        <v>5369985</v>
      </c>
      <c r="T65" s="57">
        <v>6233876</v>
      </c>
      <c r="U65" s="77">
        <f t="shared" si="19"/>
        <v>42294225</v>
      </c>
      <c r="V65" s="14">
        <f t="shared" si="20"/>
        <v>0</v>
      </c>
      <c r="W65" s="15">
        <f t="shared" si="21"/>
        <v>0</v>
      </c>
      <c r="X65" s="16">
        <f t="shared" si="22"/>
        <v>42294225</v>
      </c>
      <c r="Y65" s="16">
        <f t="shared" si="23"/>
        <v>121402515.96000001</v>
      </c>
      <c r="Z65" s="16">
        <f t="shared" si="24"/>
        <v>0.19027921067541639</v>
      </c>
      <c r="AA65" s="16">
        <f t="shared" si="25"/>
        <v>93.298736026578993</v>
      </c>
      <c r="AB65" s="14">
        <f t="shared" si="14"/>
        <v>0</v>
      </c>
      <c r="AC65" s="15">
        <f t="shared" si="15"/>
        <v>0</v>
      </c>
      <c r="AD65" s="16">
        <f t="shared" si="16"/>
        <v>53.463707137075531</v>
      </c>
      <c r="AE65" s="72">
        <f t="shared" si="17"/>
        <v>6</v>
      </c>
      <c r="AF65" s="4">
        <v>27325</v>
      </c>
      <c r="AG65" s="50">
        <v>1</v>
      </c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30"/>
      <c r="BF65" s="30"/>
    </row>
    <row r="66" spans="1:58" x14ac:dyDescent="0.2">
      <c r="A66" s="92" t="s">
        <v>104</v>
      </c>
      <c r="B66" s="53">
        <v>62862197</v>
      </c>
      <c r="C66" s="54">
        <v>42528330.539999999</v>
      </c>
      <c r="D66" s="47">
        <f t="shared" si="13"/>
        <v>105390527.53999999</v>
      </c>
      <c r="E66" s="47">
        <f t="shared" si="18"/>
        <v>0.27083340533423123</v>
      </c>
      <c r="F66" s="10"/>
      <c r="G66" s="11"/>
      <c r="H66" s="11"/>
      <c r="I66" s="55">
        <v>5842546</v>
      </c>
      <c r="J66" s="11"/>
      <c r="K66" s="11"/>
      <c r="L66" s="55">
        <v>12557918</v>
      </c>
      <c r="M66" s="75">
        <v>7661929</v>
      </c>
      <c r="N66" s="56"/>
      <c r="O66" s="56"/>
      <c r="P66" s="11"/>
      <c r="Q66" s="11"/>
      <c r="R66" s="55">
        <v>16496538</v>
      </c>
      <c r="S66" s="57">
        <v>7446588</v>
      </c>
      <c r="T66" s="57">
        <v>8644551</v>
      </c>
      <c r="U66" s="77">
        <f t="shared" si="19"/>
        <v>58650070</v>
      </c>
      <c r="V66" s="14">
        <f t="shared" si="20"/>
        <v>0</v>
      </c>
      <c r="W66" s="15">
        <f t="shared" si="21"/>
        <v>0</v>
      </c>
      <c r="X66" s="16">
        <f t="shared" si="22"/>
        <v>58650070</v>
      </c>
      <c r="Y66" s="16">
        <f t="shared" si="23"/>
        <v>164040597.53999999</v>
      </c>
      <c r="Z66" s="16">
        <f t="shared" si="24"/>
        <v>0.25710764864971292</v>
      </c>
      <c r="AA66" s="16">
        <f t="shared" si="25"/>
        <v>93.299427635340209</v>
      </c>
      <c r="AB66" s="14">
        <f t="shared" si="14"/>
        <v>0</v>
      </c>
      <c r="AC66" s="15">
        <f t="shared" si="15"/>
        <v>0</v>
      </c>
      <c r="AD66" s="16">
        <f t="shared" si="16"/>
        <v>55.650229075606362</v>
      </c>
      <c r="AE66" s="72">
        <f t="shared" si="17"/>
        <v>6</v>
      </c>
      <c r="AF66" s="4">
        <v>56034</v>
      </c>
      <c r="AG66" s="50">
        <v>1</v>
      </c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30"/>
      <c r="BF66" s="30"/>
    </row>
    <row r="67" spans="1:58" x14ac:dyDescent="0.2">
      <c r="A67" s="92" t="s">
        <v>105</v>
      </c>
      <c r="B67" s="53">
        <v>52033082</v>
      </c>
      <c r="C67" s="54">
        <v>32332445.109999999</v>
      </c>
      <c r="D67" s="47">
        <f t="shared" si="13"/>
        <v>84365527.109999999</v>
      </c>
      <c r="E67" s="47">
        <f t="shared" si="18"/>
        <v>0.21680319411387872</v>
      </c>
      <c r="F67" s="10"/>
      <c r="G67" s="11"/>
      <c r="H67" s="11"/>
      <c r="I67" s="55">
        <v>4836933</v>
      </c>
      <c r="J67" s="11"/>
      <c r="K67" s="11"/>
      <c r="L67" s="55">
        <v>10394596</v>
      </c>
      <c r="M67" s="75">
        <v>6342028</v>
      </c>
      <c r="N67" s="56"/>
      <c r="O67" s="56"/>
      <c r="P67" s="11"/>
      <c r="Q67" s="11"/>
      <c r="R67" s="55">
        <v>13654720</v>
      </c>
      <c r="S67" s="57">
        <v>6163783</v>
      </c>
      <c r="T67" s="57">
        <v>7155375</v>
      </c>
      <c r="U67" s="77">
        <f t="shared" si="19"/>
        <v>48547435</v>
      </c>
      <c r="V67" s="14">
        <f t="shared" si="20"/>
        <v>0</v>
      </c>
      <c r="W67" s="15">
        <f t="shared" si="21"/>
        <v>0</v>
      </c>
      <c r="X67" s="16">
        <f t="shared" si="22"/>
        <v>48547435</v>
      </c>
      <c r="Y67" s="16">
        <f t="shared" si="23"/>
        <v>132912962.11</v>
      </c>
      <c r="Z67" s="16">
        <f t="shared" si="24"/>
        <v>0.20832001148275314</v>
      </c>
      <c r="AA67" s="16">
        <f t="shared" si="25"/>
        <v>93.301094484466631</v>
      </c>
      <c r="AB67" s="14">
        <f t="shared" si="14"/>
        <v>0</v>
      </c>
      <c r="AC67" s="15">
        <f t="shared" si="15"/>
        <v>0</v>
      </c>
      <c r="AD67" s="16">
        <f t="shared" si="16"/>
        <v>57.544161297897688</v>
      </c>
      <c r="AE67" s="72">
        <f t="shared" si="17"/>
        <v>6</v>
      </c>
      <c r="AF67" s="4">
        <v>38982</v>
      </c>
      <c r="AG67" s="50">
        <v>1</v>
      </c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30"/>
      <c r="BF67" s="30"/>
    </row>
    <row r="68" spans="1:58" x14ac:dyDescent="0.2">
      <c r="A68" s="92" t="s">
        <v>106</v>
      </c>
      <c r="B68" s="53">
        <v>72874432</v>
      </c>
      <c r="C68" s="54">
        <v>43350427.979999997</v>
      </c>
      <c r="D68" s="47">
        <f t="shared" si="13"/>
        <v>116224859.97999999</v>
      </c>
      <c r="E68" s="47">
        <f t="shared" si="18"/>
        <v>0.29867555792365286</v>
      </c>
      <c r="F68" s="10"/>
      <c r="G68" s="11"/>
      <c r="H68" s="11"/>
      <c r="I68" s="55">
        <v>6769631</v>
      </c>
      <c r="J68" s="11"/>
      <c r="K68" s="11"/>
      <c r="L68" s="55">
        <v>14558052</v>
      </c>
      <c r="M68" s="75">
        <v>8882266</v>
      </c>
      <c r="N68" s="56"/>
      <c r="O68" s="56"/>
      <c r="P68" s="11"/>
      <c r="Q68" s="4">
        <v>20000000</v>
      </c>
      <c r="R68" s="55">
        <v>19123987</v>
      </c>
      <c r="S68" s="57">
        <v>8632626</v>
      </c>
      <c r="T68" s="57">
        <v>10021392</v>
      </c>
      <c r="U68" s="77">
        <f t="shared" si="19"/>
        <v>67987954</v>
      </c>
      <c r="V68" s="14">
        <f t="shared" si="20"/>
        <v>0</v>
      </c>
      <c r="W68" s="15">
        <f t="shared" si="21"/>
        <v>20000000</v>
      </c>
      <c r="X68" s="16">
        <f t="shared" si="22"/>
        <v>87987954</v>
      </c>
      <c r="Y68" s="16">
        <f t="shared" si="23"/>
        <v>204212813.97999999</v>
      </c>
      <c r="Z68" s="16">
        <f t="shared" si="24"/>
        <v>0.32007123366967849</v>
      </c>
      <c r="AA68" s="16">
        <f t="shared" si="25"/>
        <v>93.294660601951591</v>
      </c>
      <c r="AB68" s="14">
        <f t="shared" si="14"/>
        <v>0</v>
      </c>
      <c r="AC68" s="15">
        <f t="shared" si="15"/>
        <v>27.444467766143276</v>
      </c>
      <c r="AD68" s="16">
        <f t="shared" si="16"/>
        <v>75.704934396256533</v>
      </c>
      <c r="AE68" s="72">
        <f t="shared" si="17"/>
        <v>7</v>
      </c>
      <c r="AF68" s="4">
        <v>70461</v>
      </c>
      <c r="AG68" s="50">
        <v>1</v>
      </c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30"/>
      <c r="BF68" s="30"/>
    </row>
    <row r="69" spans="1:58" x14ac:dyDescent="0.2">
      <c r="A69" s="92" t="s">
        <v>107</v>
      </c>
      <c r="B69" s="53">
        <v>53795719</v>
      </c>
      <c r="C69" s="54">
        <v>34975154.960000001</v>
      </c>
      <c r="D69" s="47">
        <f t="shared" si="13"/>
        <v>88770873.960000008</v>
      </c>
      <c r="E69" s="47">
        <f t="shared" si="18"/>
        <v>0.22812408904545686</v>
      </c>
      <c r="F69" s="10"/>
      <c r="G69" s="11"/>
      <c r="H69" s="11"/>
      <c r="I69" s="55">
        <v>5002046</v>
      </c>
      <c r="J69" s="11"/>
      <c r="K69" s="11"/>
      <c r="L69" s="55">
        <v>10746716</v>
      </c>
      <c r="M69" s="75">
        <v>6556866</v>
      </c>
      <c r="N69" s="56"/>
      <c r="O69" s="56"/>
      <c r="P69" s="11"/>
      <c r="Q69" s="11"/>
      <c r="R69" s="55">
        <v>14117278</v>
      </c>
      <c r="S69" s="57">
        <v>6372583</v>
      </c>
      <c r="T69" s="57">
        <v>7397766</v>
      </c>
      <c r="U69" s="77">
        <f t="shared" si="19"/>
        <v>50193255</v>
      </c>
      <c r="V69" s="14">
        <f t="shared" si="20"/>
        <v>0</v>
      </c>
      <c r="W69" s="15">
        <f t="shared" si="21"/>
        <v>0</v>
      </c>
      <c r="X69" s="16">
        <f t="shared" si="22"/>
        <v>50193255</v>
      </c>
      <c r="Y69" s="16">
        <f t="shared" si="23"/>
        <v>138964128.96000001</v>
      </c>
      <c r="Z69" s="16">
        <f t="shared" si="24"/>
        <v>0.21780425686908941</v>
      </c>
      <c r="AA69" s="16">
        <f t="shared" si="25"/>
        <v>93.303437398057639</v>
      </c>
      <c r="AB69" s="14">
        <f t="shared" si="14"/>
        <v>0</v>
      </c>
      <c r="AC69" s="15">
        <f t="shared" si="15"/>
        <v>0</v>
      </c>
      <c r="AD69" s="16">
        <f t="shared" si="16"/>
        <v>56.542481515521622</v>
      </c>
      <c r="AE69" s="72">
        <f t="shared" si="17"/>
        <v>6</v>
      </c>
      <c r="AF69" s="4">
        <v>43096</v>
      </c>
      <c r="AG69" s="50">
        <v>1</v>
      </c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30"/>
      <c r="BF69" s="30"/>
    </row>
    <row r="70" spans="1:58" x14ac:dyDescent="0.2">
      <c r="A70" s="92" t="s">
        <v>108</v>
      </c>
      <c r="B70" s="53">
        <v>47799162</v>
      </c>
      <c r="C70" s="54">
        <v>28799439.600000001</v>
      </c>
      <c r="D70" s="47">
        <f t="shared" si="13"/>
        <v>76598601.599999994</v>
      </c>
      <c r="E70" s="47">
        <f t="shared" si="18"/>
        <v>0.19684368794239449</v>
      </c>
      <c r="F70" s="10"/>
      <c r="G70" s="11"/>
      <c r="H70" s="11"/>
      <c r="I70" s="55">
        <v>4441651</v>
      </c>
      <c r="J70" s="11"/>
      <c r="K70" s="11"/>
      <c r="L70" s="55">
        <v>9548790</v>
      </c>
      <c r="M70" s="75">
        <v>5825978</v>
      </c>
      <c r="N70" s="56"/>
      <c r="O70" s="56"/>
      <c r="P70" s="11"/>
      <c r="Q70" s="11"/>
      <c r="R70" s="55">
        <v>12543639</v>
      </c>
      <c r="S70" s="57">
        <v>5662237</v>
      </c>
      <c r="T70" s="57">
        <v>6573144</v>
      </c>
      <c r="U70" s="77">
        <f t="shared" si="19"/>
        <v>44595439</v>
      </c>
      <c r="V70" s="14">
        <f t="shared" si="20"/>
        <v>0</v>
      </c>
      <c r="W70" s="15">
        <f t="shared" si="21"/>
        <v>0</v>
      </c>
      <c r="X70" s="16">
        <f t="shared" si="22"/>
        <v>44595439</v>
      </c>
      <c r="Y70" s="16">
        <f t="shared" si="23"/>
        <v>121194040.59999999</v>
      </c>
      <c r="Z70" s="16">
        <f t="shared" si="24"/>
        <v>0.18995245857615059</v>
      </c>
      <c r="AA70" s="16">
        <f t="shared" si="25"/>
        <v>93.297533124116271</v>
      </c>
      <c r="AB70" s="14">
        <f t="shared" si="14"/>
        <v>0</v>
      </c>
      <c r="AC70" s="15">
        <f t="shared" si="15"/>
        <v>0</v>
      </c>
      <c r="AD70" s="16">
        <f t="shared" si="16"/>
        <v>58.219651623509542</v>
      </c>
      <c r="AE70" s="72">
        <f t="shared" si="17"/>
        <v>6</v>
      </c>
      <c r="AF70" s="4">
        <v>25585</v>
      </c>
      <c r="AG70" s="50">
        <v>1</v>
      </c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30"/>
      <c r="BF70" s="30"/>
    </row>
    <row r="71" spans="1:58" x14ac:dyDescent="0.2">
      <c r="A71" s="92" t="s">
        <v>109</v>
      </c>
      <c r="B71" s="53">
        <v>41099977</v>
      </c>
      <c r="C71" s="54">
        <v>30922101.75</v>
      </c>
      <c r="D71" s="47">
        <f t="shared" si="13"/>
        <v>72022078.75</v>
      </c>
      <c r="E71" s="47">
        <f t="shared" si="18"/>
        <v>0.1850829035817223</v>
      </c>
      <c r="F71" s="10"/>
      <c r="G71" s="11"/>
      <c r="H71" s="11"/>
      <c r="I71" s="55">
        <v>3819274</v>
      </c>
      <c r="J71" s="11"/>
      <c r="K71" s="11"/>
      <c r="L71" s="55">
        <v>8210501</v>
      </c>
      <c r="M71" s="75">
        <v>5009451</v>
      </c>
      <c r="N71" s="56"/>
      <c r="O71" s="56"/>
      <c r="P71" s="11"/>
      <c r="Q71" s="11"/>
      <c r="R71" s="55">
        <v>10785613</v>
      </c>
      <c r="S71" s="57">
        <v>4868659</v>
      </c>
      <c r="T71" s="57">
        <v>5651900</v>
      </c>
      <c r="U71" s="77">
        <f t="shared" si="19"/>
        <v>38345398</v>
      </c>
      <c r="V71" s="14">
        <f t="shared" si="20"/>
        <v>0</v>
      </c>
      <c r="W71" s="15">
        <f t="shared" si="21"/>
        <v>0</v>
      </c>
      <c r="X71" s="16">
        <f t="shared" si="22"/>
        <v>38345398</v>
      </c>
      <c r="Y71" s="16">
        <f t="shared" si="23"/>
        <v>110367476.75</v>
      </c>
      <c r="Z71" s="16">
        <f t="shared" si="24"/>
        <v>0.17298353493058338</v>
      </c>
      <c r="AA71" s="16">
        <f t="shared" si="25"/>
        <v>93.297857563277958</v>
      </c>
      <c r="AB71" s="14">
        <f t="shared" si="14"/>
        <v>0</v>
      </c>
      <c r="AC71" s="15">
        <f t="shared" si="15"/>
        <v>0</v>
      </c>
      <c r="AD71" s="16">
        <f t="shared" si="16"/>
        <v>53.241170854152827</v>
      </c>
      <c r="AE71" s="72">
        <f t="shared" si="17"/>
        <v>6</v>
      </c>
      <c r="AF71" s="4">
        <v>16631</v>
      </c>
      <c r="AG71" s="50">
        <v>1</v>
      </c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30"/>
      <c r="BF71" s="30"/>
    </row>
    <row r="72" spans="1:58" x14ac:dyDescent="0.2">
      <c r="A72" s="92" t="s">
        <v>110</v>
      </c>
      <c r="B72" s="53">
        <v>393365518</v>
      </c>
      <c r="C72" s="54">
        <v>91802272.799999997</v>
      </c>
      <c r="D72" s="47">
        <f t="shared" si="13"/>
        <v>485167790.80000001</v>
      </c>
      <c r="E72" s="47">
        <f t="shared" si="18"/>
        <v>1.246787998959189</v>
      </c>
      <c r="F72" s="10"/>
      <c r="G72" s="11"/>
      <c r="H72" s="11"/>
      <c r="I72" s="55">
        <v>36563078</v>
      </c>
      <c r="J72" s="11"/>
      <c r="K72" s="11"/>
      <c r="L72" s="55">
        <v>78582232</v>
      </c>
      <c r="M72" s="75">
        <v>47945172</v>
      </c>
      <c r="N72" s="56"/>
      <c r="O72" s="56"/>
      <c r="P72" s="11"/>
      <c r="Q72" s="11"/>
      <c r="R72" s="55">
        <v>103228481</v>
      </c>
      <c r="S72" s="57">
        <v>46597654</v>
      </c>
      <c r="T72" s="57">
        <v>54094008</v>
      </c>
      <c r="U72" s="77">
        <f t="shared" si="19"/>
        <v>367010625</v>
      </c>
      <c r="V72" s="14">
        <f t="shared" si="20"/>
        <v>0</v>
      </c>
      <c r="W72" s="15">
        <f t="shared" si="21"/>
        <v>0</v>
      </c>
      <c r="X72" s="16">
        <f t="shared" si="22"/>
        <v>367010625</v>
      </c>
      <c r="Y72" s="16">
        <f t="shared" si="23"/>
        <v>852178415.79999995</v>
      </c>
      <c r="Z72" s="16">
        <f t="shared" si="24"/>
        <v>1.3356546611149058</v>
      </c>
      <c r="AA72" s="16">
        <f t="shared" si="25"/>
        <v>93.300151692502951</v>
      </c>
      <c r="AB72" s="14">
        <f t="shared" si="14"/>
        <v>0</v>
      </c>
      <c r="AC72" s="15">
        <f t="shared" si="15"/>
        <v>0</v>
      </c>
      <c r="AD72" s="16">
        <f t="shared" si="16"/>
        <v>75.64612325043899</v>
      </c>
      <c r="AE72" s="72">
        <f t="shared" si="17"/>
        <v>6</v>
      </c>
      <c r="AF72" s="5">
        <v>877547</v>
      </c>
      <c r="AG72" s="50">
        <v>1</v>
      </c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30"/>
      <c r="BF72" s="30"/>
    </row>
    <row r="73" spans="1:58" x14ac:dyDescent="0.2">
      <c r="A73" s="92" t="s">
        <v>111</v>
      </c>
      <c r="B73" s="53">
        <v>106667444</v>
      </c>
      <c r="C73" s="54">
        <v>90975596.920000002</v>
      </c>
      <c r="D73" s="47">
        <f t="shared" si="13"/>
        <v>197643040.92000002</v>
      </c>
      <c r="E73" s="47">
        <f t="shared" si="18"/>
        <v>0.50790463870351366</v>
      </c>
      <c r="F73" s="10"/>
      <c r="G73" s="11"/>
      <c r="H73" s="11"/>
      <c r="I73" s="55">
        <v>9921818</v>
      </c>
      <c r="J73" s="11"/>
      <c r="K73" s="11"/>
      <c r="L73" s="55">
        <v>21308848</v>
      </c>
      <c r="M73" s="75">
        <v>13001111</v>
      </c>
      <c r="N73" s="56"/>
      <c r="O73" s="56"/>
      <c r="P73" s="11"/>
      <c r="Q73" s="11"/>
      <c r="R73" s="55">
        <v>27992078</v>
      </c>
      <c r="S73" s="57">
        <v>12635710</v>
      </c>
      <c r="T73" s="57">
        <v>14668468</v>
      </c>
      <c r="U73" s="77">
        <f t="shared" si="19"/>
        <v>99528033</v>
      </c>
      <c r="V73" s="14">
        <f t="shared" si="20"/>
        <v>0</v>
      </c>
      <c r="W73" s="15">
        <f t="shared" si="21"/>
        <v>0</v>
      </c>
      <c r="X73" s="16">
        <f t="shared" si="22"/>
        <v>99528033</v>
      </c>
      <c r="Y73" s="16">
        <f t="shared" si="23"/>
        <v>297171073.92000002</v>
      </c>
      <c r="Z73" s="16">
        <f t="shared" si="24"/>
        <v>0.4657685792911751</v>
      </c>
      <c r="AA73" s="16">
        <f t="shared" si="25"/>
        <v>93.306850963823607</v>
      </c>
      <c r="AB73" s="14">
        <f t="shared" si="14"/>
        <v>0</v>
      </c>
      <c r="AC73" s="15">
        <f t="shared" si="15"/>
        <v>0</v>
      </c>
      <c r="AD73" s="16">
        <f t="shared" si="16"/>
        <v>50.357468968657471</v>
      </c>
      <c r="AE73" s="72">
        <f t="shared" si="17"/>
        <v>6</v>
      </c>
      <c r="AF73" s="5">
        <v>100264</v>
      </c>
      <c r="AG73" s="50">
        <v>1</v>
      </c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30"/>
      <c r="BF73" s="30"/>
    </row>
    <row r="74" spans="1:58" x14ac:dyDescent="0.2">
      <c r="A74" s="92" t="s">
        <v>112</v>
      </c>
      <c r="B74" s="53">
        <v>65400620</v>
      </c>
      <c r="C74" s="54">
        <v>44158167.289999999</v>
      </c>
      <c r="D74" s="47">
        <f t="shared" si="13"/>
        <v>109558787.28999999</v>
      </c>
      <c r="E74" s="47">
        <f t="shared" si="18"/>
        <v>0.28154503197431652</v>
      </c>
      <c r="F74" s="10"/>
      <c r="G74" s="11"/>
      <c r="H74" s="11"/>
      <c r="I74" s="55">
        <v>6081711</v>
      </c>
      <c r="J74" s="11"/>
      <c r="K74" s="11"/>
      <c r="L74" s="55">
        <v>13065016</v>
      </c>
      <c r="M74" s="75">
        <v>7971324</v>
      </c>
      <c r="N74" s="56"/>
      <c r="O74" s="56"/>
      <c r="P74" s="11"/>
      <c r="Q74" s="11"/>
      <c r="R74" s="55">
        <v>17162681</v>
      </c>
      <c r="S74" s="57">
        <v>7747287</v>
      </c>
      <c r="T74" s="57">
        <v>8993624</v>
      </c>
      <c r="U74" s="77">
        <f t="shared" si="19"/>
        <v>61021643</v>
      </c>
      <c r="V74" s="14">
        <f t="shared" si="20"/>
        <v>0</v>
      </c>
      <c r="W74" s="15">
        <f t="shared" si="21"/>
        <v>0</v>
      </c>
      <c r="X74" s="16">
        <f t="shared" si="22"/>
        <v>61021643</v>
      </c>
      <c r="Y74" s="16">
        <f t="shared" si="23"/>
        <v>170580430.28999999</v>
      </c>
      <c r="Z74" s="16">
        <f t="shared" si="24"/>
        <v>0.26735780041781337</v>
      </c>
      <c r="AA74" s="16">
        <f t="shared" si="25"/>
        <v>93.304379989058205</v>
      </c>
      <c r="AB74" s="14">
        <f t="shared" si="14"/>
        <v>0</v>
      </c>
      <c r="AC74" s="15">
        <f t="shared" si="15"/>
        <v>0</v>
      </c>
      <c r="AD74" s="16">
        <f t="shared" si="16"/>
        <v>55.697625456985833</v>
      </c>
      <c r="AE74" s="72">
        <f t="shared" si="17"/>
        <v>6</v>
      </c>
      <c r="AF74" s="5">
        <v>24946</v>
      </c>
      <c r="AG74" s="50">
        <v>0</v>
      </c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30"/>
      <c r="BF74" s="30"/>
    </row>
    <row r="75" spans="1:58" x14ac:dyDescent="0.2">
      <c r="A75" s="92" t="s">
        <v>113</v>
      </c>
      <c r="B75" s="53">
        <v>78793844</v>
      </c>
      <c r="C75" s="54">
        <v>78334291.370000005</v>
      </c>
      <c r="D75" s="47">
        <f t="shared" si="13"/>
        <v>157128135.37</v>
      </c>
      <c r="E75" s="47">
        <f t="shared" si="18"/>
        <v>0.40378911624598901</v>
      </c>
      <c r="F75" s="10"/>
      <c r="G75" s="11"/>
      <c r="H75" s="11"/>
      <c r="I75" s="55">
        <v>7326873</v>
      </c>
      <c r="J75" s="11"/>
      <c r="K75" s="11"/>
      <c r="L75" s="55">
        <v>15740567</v>
      </c>
      <c r="M75" s="75">
        <v>9603751</v>
      </c>
      <c r="N75" s="56"/>
      <c r="O75" s="56"/>
      <c r="P75" s="11"/>
      <c r="Q75" s="11"/>
      <c r="R75" s="55">
        <v>20677381</v>
      </c>
      <c r="S75" s="57">
        <v>9333834</v>
      </c>
      <c r="T75" s="57">
        <v>10835405</v>
      </c>
      <c r="U75" s="77">
        <f t="shared" si="19"/>
        <v>73517811</v>
      </c>
      <c r="V75" s="14">
        <f t="shared" si="20"/>
        <v>0</v>
      </c>
      <c r="W75" s="15">
        <f t="shared" si="21"/>
        <v>0</v>
      </c>
      <c r="X75" s="16">
        <f t="shared" si="22"/>
        <v>73517811</v>
      </c>
      <c r="Y75" s="16">
        <f t="shared" si="23"/>
        <v>230645946.37</v>
      </c>
      <c r="Z75" s="16">
        <f t="shared" si="24"/>
        <v>0.36150098104414952</v>
      </c>
      <c r="AA75" s="16">
        <f t="shared" si="25"/>
        <v>93.304003546266884</v>
      </c>
      <c r="AB75" s="14">
        <f t="shared" si="14"/>
        <v>0</v>
      </c>
      <c r="AC75" s="15">
        <f t="shared" si="15"/>
        <v>0</v>
      </c>
      <c r="AD75" s="16">
        <f t="shared" si="16"/>
        <v>46.788444874549526</v>
      </c>
      <c r="AE75" s="72">
        <f t="shared" si="17"/>
        <v>6</v>
      </c>
      <c r="AF75" s="5">
        <v>37332</v>
      </c>
      <c r="AG75" s="50">
        <v>1</v>
      </c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30"/>
      <c r="BF75" s="30"/>
    </row>
    <row r="76" spans="1:58" x14ac:dyDescent="0.2">
      <c r="A76" s="92" t="s">
        <v>114</v>
      </c>
      <c r="B76" s="53">
        <v>213630957</v>
      </c>
      <c r="C76" s="54">
        <v>69077587.040000007</v>
      </c>
      <c r="D76" s="47">
        <f t="shared" si="13"/>
        <v>282708544.04000002</v>
      </c>
      <c r="E76" s="47">
        <f t="shared" si="18"/>
        <v>0.72650663666500215</v>
      </c>
      <c r="F76" s="10"/>
      <c r="G76" s="11"/>
      <c r="H76" s="11"/>
      <c r="I76" s="55">
        <v>19862488</v>
      </c>
      <c r="J76" s="11"/>
      <c r="K76" s="11"/>
      <c r="L76" s="55">
        <v>42676840</v>
      </c>
      <c r="M76" s="75">
        <v>26038309</v>
      </c>
      <c r="N76" s="56"/>
      <c r="O76" s="56"/>
      <c r="P76" s="11"/>
      <c r="Q76" s="11"/>
      <c r="R76" s="55">
        <v>56061851</v>
      </c>
      <c r="S76" s="57">
        <v>25306492</v>
      </c>
      <c r="T76" s="57">
        <v>29377651</v>
      </c>
      <c r="U76" s="77">
        <f t="shared" si="19"/>
        <v>199323631</v>
      </c>
      <c r="V76" s="14">
        <f t="shared" si="20"/>
        <v>0</v>
      </c>
      <c r="W76" s="15">
        <f t="shared" si="21"/>
        <v>0</v>
      </c>
      <c r="X76" s="16">
        <f t="shared" si="22"/>
        <v>199323631</v>
      </c>
      <c r="Y76" s="16">
        <f t="shared" si="23"/>
        <v>482032175.04000002</v>
      </c>
      <c r="Z76" s="16">
        <f t="shared" si="24"/>
        <v>0.7555090688317011</v>
      </c>
      <c r="AA76" s="16">
        <f t="shared" si="25"/>
        <v>93.302784296378917</v>
      </c>
      <c r="AB76" s="14">
        <f t="shared" si="14"/>
        <v>0</v>
      </c>
      <c r="AC76" s="15">
        <f t="shared" si="15"/>
        <v>0</v>
      </c>
      <c r="AD76" s="16">
        <f t="shared" si="16"/>
        <v>70.504990104507769</v>
      </c>
      <c r="AE76" s="72">
        <f t="shared" si="17"/>
        <v>6</v>
      </c>
      <c r="AF76" s="5">
        <v>407452</v>
      </c>
      <c r="AG76" s="50">
        <v>1</v>
      </c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30"/>
      <c r="BF76" s="30"/>
    </row>
    <row r="77" spans="1:58" x14ac:dyDescent="0.2">
      <c r="A77" s="92" t="s">
        <v>115</v>
      </c>
      <c r="B77" s="53">
        <v>106790807</v>
      </c>
      <c r="C77" s="54">
        <v>55752861.420000002</v>
      </c>
      <c r="D77" s="47">
        <f t="shared" si="13"/>
        <v>162543668.42000002</v>
      </c>
      <c r="E77" s="47">
        <f t="shared" si="18"/>
        <v>0.41770599560760813</v>
      </c>
      <c r="F77" s="10"/>
      <c r="G77" s="11"/>
      <c r="H77" s="11"/>
      <c r="I77" s="55">
        <v>9931544</v>
      </c>
      <c r="J77" s="11"/>
      <c r="K77" s="11"/>
      <c r="L77" s="55">
        <v>21333492</v>
      </c>
      <c r="M77" s="75">
        <v>13016147</v>
      </c>
      <c r="N77" s="56"/>
      <c r="O77" s="56"/>
      <c r="P77" s="11"/>
      <c r="Q77" s="11"/>
      <c r="R77" s="55">
        <v>28024451</v>
      </c>
      <c r="S77" s="57">
        <v>12650323</v>
      </c>
      <c r="T77" s="57">
        <v>14685433</v>
      </c>
      <c r="U77" s="77">
        <f t="shared" si="19"/>
        <v>99641390</v>
      </c>
      <c r="V77" s="14">
        <f t="shared" si="20"/>
        <v>0</v>
      </c>
      <c r="W77" s="15">
        <f t="shared" si="21"/>
        <v>0</v>
      </c>
      <c r="X77" s="16">
        <f t="shared" si="22"/>
        <v>99641390</v>
      </c>
      <c r="Y77" s="16">
        <f t="shared" si="23"/>
        <v>262185058.42000002</v>
      </c>
      <c r="Z77" s="16">
        <f t="shared" si="24"/>
        <v>0.4109335426251205</v>
      </c>
      <c r="AA77" s="16">
        <f t="shared" si="25"/>
        <v>93.305213060146656</v>
      </c>
      <c r="AB77" s="14">
        <f t="shared" si="14"/>
        <v>0</v>
      </c>
      <c r="AC77" s="15">
        <f t="shared" si="15"/>
        <v>0</v>
      </c>
      <c r="AD77" s="16">
        <f t="shared" si="16"/>
        <v>61.301305039169229</v>
      </c>
      <c r="AE77" s="72">
        <f t="shared" si="17"/>
        <v>6</v>
      </c>
      <c r="AF77" s="5">
        <v>122527</v>
      </c>
      <c r="AG77" s="50">
        <v>0</v>
      </c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30"/>
      <c r="BF77" s="30"/>
    </row>
    <row r="78" spans="1:58" ht="24" x14ac:dyDescent="0.2">
      <c r="A78" s="93" t="s">
        <v>116</v>
      </c>
      <c r="B78" s="53">
        <v>90935996</v>
      </c>
      <c r="C78" s="54">
        <v>95174809.209999993</v>
      </c>
      <c r="D78" s="47">
        <f t="shared" si="13"/>
        <v>186110805.20999998</v>
      </c>
      <c r="E78" s="47">
        <f t="shared" si="18"/>
        <v>0.478269008810012</v>
      </c>
      <c r="F78" s="10"/>
      <c r="G78" s="11"/>
      <c r="H78" s="11"/>
      <c r="I78" s="55">
        <v>8458530</v>
      </c>
      <c r="J78" s="11"/>
      <c r="K78" s="11"/>
      <c r="L78" s="55">
        <v>18166192</v>
      </c>
      <c r="M78" s="75">
        <v>11083691</v>
      </c>
      <c r="N78" s="56"/>
      <c r="O78" s="56"/>
      <c r="P78" s="11"/>
      <c r="Q78" s="11"/>
      <c r="R78" s="55">
        <v>23863771</v>
      </c>
      <c r="S78" s="57">
        <v>10772180</v>
      </c>
      <c r="T78" s="57">
        <v>12505144</v>
      </c>
      <c r="U78" s="77">
        <f t="shared" si="19"/>
        <v>84849508</v>
      </c>
      <c r="V78" s="14">
        <f t="shared" si="20"/>
        <v>0</v>
      </c>
      <c r="W78" s="15">
        <f t="shared" si="21"/>
        <v>0</v>
      </c>
      <c r="X78" s="16">
        <f t="shared" si="22"/>
        <v>84849508</v>
      </c>
      <c r="Y78" s="16">
        <f t="shared" si="23"/>
        <v>270960313.20999998</v>
      </c>
      <c r="Z78" s="16">
        <f t="shared" si="24"/>
        <v>0.42468736429605691</v>
      </c>
      <c r="AA78" s="16">
        <f t="shared" si="25"/>
        <v>93.306844079653558</v>
      </c>
      <c r="AB78" s="14">
        <f t="shared" si="14"/>
        <v>0</v>
      </c>
      <c r="AC78" s="15">
        <f t="shared" si="15"/>
        <v>0</v>
      </c>
      <c r="AD78" s="16">
        <f t="shared" si="16"/>
        <v>45.590855353217783</v>
      </c>
      <c r="AE78" s="72">
        <f t="shared" si="17"/>
        <v>6</v>
      </c>
      <c r="AF78" s="5">
        <v>51451</v>
      </c>
      <c r="AG78" s="50">
        <v>1</v>
      </c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30"/>
      <c r="BF78" s="30"/>
    </row>
    <row r="79" spans="1:58" x14ac:dyDescent="0.2">
      <c r="A79" s="92" t="s">
        <v>117</v>
      </c>
      <c r="B79" s="53">
        <v>67220315</v>
      </c>
      <c r="C79" s="54">
        <v>41138005.770000003</v>
      </c>
      <c r="D79" s="47">
        <f t="shared" si="13"/>
        <v>108358320.77000001</v>
      </c>
      <c r="E79" s="47">
        <f t="shared" si="18"/>
        <v>0.27846006368361387</v>
      </c>
      <c r="F79" s="10"/>
      <c r="G79" s="11"/>
      <c r="H79" s="11"/>
      <c r="I79" s="55">
        <v>6250416</v>
      </c>
      <c r="J79" s="11"/>
      <c r="K79" s="11"/>
      <c r="L79" s="55">
        <v>13428534</v>
      </c>
      <c r="M79" s="75">
        <v>8193117</v>
      </c>
      <c r="N79" s="56"/>
      <c r="O79" s="56"/>
      <c r="P79" s="11"/>
      <c r="Q79" s="11"/>
      <c r="R79" s="55">
        <v>17640212</v>
      </c>
      <c r="S79" s="57">
        <v>7962846</v>
      </c>
      <c r="T79" s="57">
        <v>9243861</v>
      </c>
      <c r="U79" s="77">
        <f t="shared" si="19"/>
        <v>62718986</v>
      </c>
      <c r="V79" s="14">
        <f t="shared" si="20"/>
        <v>0</v>
      </c>
      <c r="W79" s="15">
        <f t="shared" si="21"/>
        <v>0</v>
      </c>
      <c r="X79" s="16">
        <f t="shared" si="22"/>
        <v>62718986</v>
      </c>
      <c r="Y79" s="16">
        <f t="shared" si="23"/>
        <v>171077306.77000001</v>
      </c>
      <c r="Z79" s="16">
        <f t="shared" si="24"/>
        <v>0.26813657558297332</v>
      </c>
      <c r="AA79" s="16">
        <f t="shared" si="25"/>
        <v>93.303618110090682</v>
      </c>
      <c r="AB79" s="14">
        <f t="shared" si="14"/>
        <v>0</v>
      </c>
      <c r="AC79" s="15">
        <f t="shared" si="15"/>
        <v>0</v>
      </c>
      <c r="AD79" s="16">
        <f t="shared" si="16"/>
        <v>57.881098151314582</v>
      </c>
      <c r="AE79" s="72">
        <f t="shared" si="17"/>
        <v>6</v>
      </c>
      <c r="AF79" s="5">
        <v>26790</v>
      </c>
      <c r="AG79" s="50">
        <v>1</v>
      </c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30"/>
      <c r="BF79" s="30"/>
    </row>
    <row r="80" spans="1:58" x14ac:dyDescent="0.2">
      <c r="A80" s="92" t="s">
        <v>118</v>
      </c>
      <c r="B80" s="53">
        <v>85826509</v>
      </c>
      <c r="C80" s="54">
        <v>71212651.390000001</v>
      </c>
      <c r="D80" s="47">
        <f t="shared" si="13"/>
        <v>157039160.38999999</v>
      </c>
      <c r="E80" s="47">
        <f t="shared" si="18"/>
        <v>0.40356046764363895</v>
      </c>
      <c r="F80" s="10"/>
      <c r="G80" s="11"/>
      <c r="H80" s="11"/>
      <c r="I80" s="55">
        <v>7983245</v>
      </c>
      <c r="J80" s="11"/>
      <c r="K80" s="11"/>
      <c r="L80" s="55">
        <v>17145475</v>
      </c>
      <c r="M80" s="75">
        <v>10460924</v>
      </c>
      <c r="N80" s="56"/>
      <c r="O80" s="56"/>
      <c r="P80" s="11"/>
      <c r="Q80" s="11"/>
      <c r="R80" s="55">
        <v>22522920</v>
      </c>
      <c r="S80" s="57">
        <v>10166915</v>
      </c>
      <c r="T80" s="57">
        <v>11802509</v>
      </c>
      <c r="U80" s="77">
        <f t="shared" si="19"/>
        <v>80081988</v>
      </c>
      <c r="V80" s="14">
        <f t="shared" si="20"/>
        <v>0</v>
      </c>
      <c r="W80" s="15">
        <f t="shared" si="21"/>
        <v>0</v>
      </c>
      <c r="X80" s="16">
        <f t="shared" si="22"/>
        <v>80081988</v>
      </c>
      <c r="Y80" s="16">
        <f t="shared" si="23"/>
        <v>237121148.38999999</v>
      </c>
      <c r="Z80" s="16">
        <f t="shared" si="24"/>
        <v>0.37164983438204419</v>
      </c>
      <c r="AA80" s="16">
        <f t="shared" si="25"/>
        <v>93.306822021620377</v>
      </c>
      <c r="AB80" s="14">
        <f t="shared" si="14"/>
        <v>0</v>
      </c>
      <c r="AC80" s="15">
        <f t="shared" si="15"/>
        <v>0</v>
      </c>
      <c r="AD80" s="16">
        <f t="shared" si="16"/>
        <v>50.994916045857494</v>
      </c>
      <c r="AE80" s="72">
        <f t="shared" si="17"/>
        <v>6</v>
      </c>
      <c r="AF80" s="5">
        <v>61868</v>
      </c>
      <c r="AG80" s="50">
        <v>0</v>
      </c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30"/>
      <c r="BF80" s="30"/>
    </row>
    <row r="81" spans="1:58" x14ac:dyDescent="0.2">
      <c r="A81" s="92" t="s">
        <v>119</v>
      </c>
      <c r="B81" s="53">
        <v>77343956</v>
      </c>
      <c r="C81" s="54">
        <v>82248240.629999995</v>
      </c>
      <c r="D81" s="47">
        <f t="shared" si="13"/>
        <v>159592196.63</v>
      </c>
      <c r="E81" s="47">
        <f t="shared" si="18"/>
        <v>0.41012128022291439</v>
      </c>
      <c r="F81" s="10"/>
      <c r="G81" s="11"/>
      <c r="H81" s="11"/>
      <c r="I81" s="55">
        <v>7192773</v>
      </c>
      <c r="J81" s="11"/>
      <c r="K81" s="11"/>
      <c r="L81" s="55">
        <v>15450924</v>
      </c>
      <c r="M81" s="75">
        <v>9427032</v>
      </c>
      <c r="N81" s="56"/>
      <c r="O81" s="56"/>
      <c r="P81" s="11"/>
      <c r="Q81" s="11"/>
      <c r="R81" s="55">
        <v>20296896</v>
      </c>
      <c r="S81" s="57">
        <v>9162081</v>
      </c>
      <c r="T81" s="57">
        <v>10636023</v>
      </c>
      <c r="U81" s="77">
        <f t="shared" si="19"/>
        <v>72165729</v>
      </c>
      <c r="V81" s="14">
        <f t="shared" si="20"/>
        <v>0</v>
      </c>
      <c r="W81" s="15">
        <f t="shared" si="21"/>
        <v>0</v>
      </c>
      <c r="X81" s="16">
        <f t="shared" si="22"/>
        <v>72165729</v>
      </c>
      <c r="Y81" s="16">
        <f t="shared" si="23"/>
        <v>231757925.63</v>
      </c>
      <c r="Z81" s="16">
        <f t="shared" si="24"/>
        <v>0.36324383236981678</v>
      </c>
      <c r="AA81" s="16">
        <f t="shared" si="25"/>
        <v>93.3049364581248</v>
      </c>
      <c r="AB81" s="14">
        <f t="shared" si="14"/>
        <v>0</v>
      </c>
      <c r="AC81" s="15">
        <f t="shared" si="15"/>
        <v>0</v>
      </c>
      <c r="AD81" s="16">
        <f t="shared" si="16"/>
        <v>45.218833078229807</v>
      </c>
      <c r="AE81" s="72">
        <f t="shared" si="17"/>
        <v>6</v>
      </c>
      <c r="AF81" s="5">
        <v>23966</v>
      </c>
      <c r="AG81" s="50">
        <v>1</v>
      </c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30"/>
      <c r="BF81" s="30"/>
    </row>
    <row r="82" spans="1:58" x14ac:dyDescent="0.2">
      <c r="A82" s="92" t="s">
        <v>120</v>
      </c>
      <c r="B82" s="53">
        <v>62783109</v>
      </c>
      <c r="C82" s="54">
        <v>33676518.420000002</v>
      </c>
      <c r="D82" s="47">
        <f t="shared" si="13"/>
        <v>96459627.420000002</v>
      </c>
      <c r="E82" s="47">
        <f t="shared" si="18"/>
        <v>0.24788270806894364</v>
      </c>
      <c r="F82" s="10"/>
      <c r="G82" s="11"/>
      <c r="H82" s="11"/>
      <c r="I82" s="55">
        <v>5838628</v>
      </c>
      <c r="J82" s="11"/>
      <c r="K82" s="11"/>
      <c r="L82" s="55">
        <v>12542118</v>
      </c>
      <c r="M82" s="75">
        <v>7652290</v>
      </c>
      <c r="N82" s="56"/>
      <c r="O82" s="56"/>
      <c r="P82" s="11"/>
      <c r="Q82" s="11"/>
      <c r="R82" s="55">
        <v>16475783</v>
      </c>
      <c r="S82" s="57">
        <v>7437219</v>
      </c>
      <c r="T82" s="57">
        <v>8633675</v>
      </c>
      <c r="U82" s="77">
        <f t="shared" si="19"/>
        <v>58579713</v>
      </c>
      <c r="V82" s="14">
        <f t="shared" si="20"/>
        <v>0</v>
      </c>
      <c r="W82" s="15">
        <f t="shared" si="21"/>
        <v>0</v>
      </c>
      <c r="X82" s="16">
        <f t="shared" si="22"/>
        <v>58579713</v>
      </c>
      <c r="Y82" s="16">
        <f t="shared" si="23"/>
        <v>155039340.42000002</v>
      </c>
      <c r="Z82" s="16">
        <f t="shared" si="24"/>
        <v>0.24299960413073118</v>
      </c>
      <c r="AA82" s="16">
        <f t="shared" si="25"/>
        <v>93.304893518414318</v>
      </c>
      <c r="AB82" s="14">
        <f t="shared" si="14"/>
        <v>0</v>
      </c>
      <c r="AC82" s="15">
        <f t="shared" si="15"/>
        <v>0</v>
      </c>
      <c r="AD82" s="16">
        <f t="shared" si="16"/>
        <v>60.729773239673577</v>
      </c>
      <c r="AE82" s="72">
        <f t="shared" si="17"/>
        <v>6</v>
      </c>
      <c r="AF82" s="5">
        <v>18107</v>
      </c>
      <c r="AG82" s="50">
        <v>1</v>
      </c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30"/>
      <c r="BF82" s="30"/>
    </row>
    <row r="83" spans="1:58" x14ac:dyDescent="0.2">
      <c r="A83" s="92" t="s">
        <v>121</v>
      </c>
      <c r="B83" s="53">
        <v>84045189</v>
      </c>
      <c r="C83" s="54">
        <v>32024047.539999999</v>
      </c>
      <c r="D83" s="47">
        <f t="shared" si="13"/>
        <v>116069236.53999999</v>
      </c>
      <c r="E83" s="47">
        <f t="shared" si="18"/>
        <v>0.29827563558538556</v>
      </c>
      <c r="F83" s="10"/>
      <c r="G83" s="11"/>
      <c r="H83" s="11"/>
      <c r="I83" s="55">
        <v>7847476</v>
      </c>
      <c r="J83" s="11"/>
      <c r="K83" s="11"/>
      <c r="L83" s="55">
        <v>16789623</v>
      </c>
      <c r="M83" s="75">
        <v>10243808</v>
      </c>
      <c r="N83" s="56"/>
      <c r="O83" s="56"/>
      <c r="P83" s="11"/>
      <c r="Q83" s="11"/>
      <c r="R83" s="55">
        <v>22055459</v>
      </c>
      <c r="S83" s="57">
        <v>9955902</v>
      </c>
      <c r="T83" s="57">
        <v>11557549</v>
      </c>
      <c r="U83" s="77">
        <f t="shared" si="19"/>
        <v>78449817</v>
      </c>
      <c r="V83" s="14">
        <f t="shared" si="20"/>
        <v>0</v>
      </c>
      <c r="W83" s="15">
        <f t="shared" si="21"/>
        <v>0</v>
      </c>
      <c r="X83" s="16">
        <f t="shared" si="22"/>
        <v>78449817</v>
      </c>
      <c r="Y83" s="16">
        <f t="shared" si="23"/>
        <v>194519053.53999999</v>
      </c>
      <c r="Z83" s="16">
        <f t="shared" si="24"/>
        <v>0.30487779990585501</v>
      </c>
      <c r="AA83" s="16">
        <f t="shared" si="25"/>
        <v>93.342424395047757</v>
      </c>
      <c r="AB83" s="14">
        <f t="shared" si="14"/>
        <v>0</v>
      </c>
      <c r="AC83" s="15">
        <f t="shared" si="15"/>
        <v>0</v>
      </c>
      <c r="AD83" s="16">
        <f t="shared" si="16"/>
        <v>67.588811073952812</v>
      </c>
      <c r="AE83" s="72">
        <f t="shared" si="17"/>
        <v>6</v>
      </c>
      <c r="AF83" s="4">
        <v>50854</v>
      </c>
      <c r="AG83" s="50">
        <v>0</v>
      </c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30"/>
      <c r="BF83" s="30"/>
    </row>
    <row r="84" spans="1:58" x14ac:dyDescent="0.2">
      <c r="A84" s="92" t="s">
        <v>122</v>
      </c>
      <c r="B84" s="53">
        <v>129832585</v>
      </c>
      <c r="C84" s="54">
        <v>53072074.479999997</v>
      </c>
      <c r="D84" s="47">
        <f t="shared" si="13"/>
        <v>182904659.47999999</v>
      </c>
      <c r="E84" s="47">
        <f t="shared" si="18"/>
        <v>0.47002983033427914</v>
      </c>
      <c r="F84" s="10"/>
      <c r="G84" s="11"/>
      <c r="H84" s="11"/>
      <c r="I84" s="55">
        <v>12127712</v>
      </c>
      <c r="J84" s="11"/>
      <c r="K84" s="11"/>
      <c r="L84" s="55">
        <v>25936524</v>
      </c>
      <c r="M84" s="75">
        <v>15824584</v>
      </c>
      <c r="N84" s="56"/>
      <c r="O84" s="56"/>
      <c r="P84" s="11"/>
      <c r="Q84" s="11"/>
      <c r="R84" s="55">
        <v>34071163</v>
      </c>
      <c r="S84" s="57">
        <v>15379827</v>
      </c>
      <c r="T84" s="57">
        <v>17854043</v>
      </c>
      <c r="U84" s="77">
        <f t="shared" si="19"/>
        <v>121193853</v>
      </c>
      <c r="V84" s="14">
        <f t="shared" si="20"/>
        <v>0</v>
      </c>
      <c r="W84" s="15">
        <f t="shared" si="21"/>
        <v>0</v>
      </c>
      <c r="X84" s="16">
        <f t="shared" si="22"/>
        <v>121193853</v>
      </c>
      <c r="Y84" s="16">
        <f t="shared" si="23"/>
        <v>304098512.48000002</v>
      </c>
      <c r="Z84" s="16">
        <f t="shared" si="24"/>
        <v>0.47662624176032481</v>
      </c>
      <c r="AA84" s="16">
        <f t="shared" si="25"/>
        <v>93.346252791623925</v>
      </c>
      <c r="AB84" s="14">
        <f t="shared" si="14"/>
        <v>0</v>
      </c>
      <c r="AC84" s="15">
        <f t="shared" si="15"/>
        <v>0</v>
      </c>
      <c r="AD84" s="16">
        <f t="shared" si="16"/>
        <v>66.26067009148673</v>
      </c>
      <c r="AE84" s="72">
        <f t="shared" si="17"/>
        <v>6</v>
      </c>
      <c r="AF84" s="4">
        <v>157935</v>
      </c>
      <c r="AG84" s="50">
        <v>1</v>
      </c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30"/>
      <c r="BF84" s="30"/>
    </row>
    <row r="85" spans="1:58" x14ac:dyDescent="0.2">
      <c r="A85" s="92" t="s">
        <v>123</v>
      </c>
      <c r="B85" s="53">
        <v>97227689</v>
      </c>
      <c r="C85" s="54">
        <v>48769128.719999999</v>
      </c>
      <c r="D85" s="47">
        <f t="shared" si="13"/>
        <v>145996817.72</v>
      </c>
      <c r="E85" s="47">
        <f t="shared" si="18"/>
        <v>0.37518376873159953</v>
      </c>
      <c r="F85" s="10"/>
      <c r="G85" s="11"/>
      <c r="H85" s="11"/>
      <c r="I85" s="55">
        <v>9071142</v>
      </c>
      <c r="J85" s="11"/>
      <c r="K85" s="11"/>
      <c r="L85" s="55">
        <v>19423077</v>
      </c>
      <c r="M85" s="75">
        <v>11850551</v>
      </c>
      <c r="N85" s="56"/>
      <c r="O85" s="56"/>
      <c r="P85" s="11"/>
      <c r="Q85" s="11"/>
      <c r="R85" s="55">
        <v>25514861</v>
      </c>
      <c r="S85" s="57">
        <v>11517487</v>
      </c>
      <c r="T85" s="57">
        <v>13370352</v>
      </c>
      <c r="U85" s="77">
        <f t="shared" si="19"/>
        <v>90747470</v>
      </c>
      <c r="V85" s="14">
        <f t="shared" si="20"/>
        <v>0</v>
      </c>
      <c r="W85" s="15">
        <f t="shared" si="21"/>
        <v>0</v>
      </c>
      <c r="X85" s="16">
        <f t="shared" si="22"/>
        <v>90747470</v>
      </c>
      <c r="Y85" s="16">
        <f t="shared" si="23"/>
        <v>236744287.72</v>
      </c>
      <c r="Z85" s="16">
        <f t="shared" si="24"/>
        <v>0.37105916498565511</v>
      </c>
      <c r="AA85" s="16">
        <f t="shared" si="25"/>
        <v>93.335006656385715</v>
      </c>
      <c r="AB85" s="14">
        <f t="shared" si="14"/>
        <v>0</v>
      </c>
      <c r="AC85" s="15">
        <f t="shared" si="15"/>
        <v>0</v>
      </c>
      <c r="AD85" s="16">
        <f t="shared" si="16"/>
        <v>62.157156174485962</v>
      </c>
      <c r="AE85" s="72">
        <f t="shared" si="17"/>
        <v>6</v>
      </c>
      <c r="AF85" s="4">
        <v>109381</v>
      </c>
      <c r="AG85" s="50">
        <v>1</v>
      </c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30"/>
      <c r="BF85" s="30"/>
    </row>
    <row r="86" spans="1:58" x14ac:dyDescent="0.2">
      <c r="A86" s="92" t="s">
        <v>124</v>
      </c>
      <c r="B86" s="53">
        <v>127351437</v>
      </c>
      <c r="C86" s="54">
        <v>38299546.07</v>
      </c>
      <c r="D86" s="47">
        <f t="shared" si="13"/>
        <v>165650983.06999999</v>
      </c>
      <c r="E86" s="47">
        <f t="shared" si="18"/>
        <v>0.42569119719780824</v>
      </c>
      <c r="F86" s="10"/>
      <c r="G86" s="11"/>
      <c r="H86" s="11"/>
      <c r="I86" s="55">
        <v>11886390</v>
      </c>
      <c r="J86" s="11"/>
      <c r="K86" s="11"/>
      <c r="L86" s="55">
        <v>25440868</v>
      </c>
      <c r="M86" s="75">
        <v>15522170</v>
      </c>
      <c r="N86" s="56"/>
      <c r="O86" s="56"/>
      <c r="P86" s="11"/>
      <c r="Q86" s="11"/>
      <c r="R86" s="55">
        <v>33420050</v>
      </c>
      <c r="S86" s="57">
        <v>15085913</v>
      </c>
      <c r="T86" s="57">
        <v>17512846</v>
      </c>
      <c r="U86" s="77">
        <f t="shared" si="19"/>
        <v>118868237</v>
      </c>
      <c r="V86" s="14">
        <f t="shared" si="20"/>
        <v>0</v>
      </c>
      <c r="W86" s="15">
        <f t="shared" si="21"/>
        <v>0</v>
      </c>
      <c r="X86" s="16">
        <f t="shared" si="22"/>
        <v>118868237</v>
      </c>
      <c r="Y86" s="16">
        <f t="shared" si="23"/>
        <v>284519220.06999999</v>
      </c>
      <c r="Z86" s="16">
        <f t="shared" si="24"/>
        <v>0.44593880274064696</v>
      </c>
      <c r="AA86" s="16">
        <f t="shared" si="25"/>
        <v>93.33874811322309</v>
      </c>
      <c r="AB86" s="14">
        <f t="shared" si="14"/>
        <v>0</v>
      </c>
      <c r="AC86" s="15">
        <f t="shared" si="15"/>
        <v>0</v>
      </c>
      <c r="AD86" s="16">
        <f t="shared" si="16"/>
        <v>71.758244229537254</v>
      </c>
      <c r="AE86" s="72">
        <f t="shared" si="17"/>
        <v>6</v>
      </c>
      <c r="AF86" s="4">
        <v>188485</v>
      </c>
      <c r="AG86" s="50">
        <v>1</v>
      </c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30"/>
      <c r="BF86" s="30"/>
    </row>
    <row r="87" spans="1:58" x14ac:dyDescent="0.2">
      <c r="A87" s="92" t="s">
        <v>125</v>
      </c>
      <c r="B87" s="53">
        <v>92004142</v>
      </c>
      <c r="C87" s="54">
        <v>41308336.590000004</v>
      </c>
      <c r="D87" s="47">
        <f t="shared" si="13"/>
        <v>133312478.59</v>
      </c>
      <c r="E87" s="47">
        <f t="shared" si="18"/>
        <v>0.34258745442158445</v>
      </c>
      <c r="F87" s="10"/>
      <c r="G87" s="11"/>
      <c r="H87" s="11"/>
      <c r="I87" s="55">
        <v>8589332</v>
      </c>
      <c r="J87" s="11"/>
      <c r="K87" s="11"/>
      <c r="L87" s="55">
        <v>18379574</v>
      </c>
      <c r="M87" s="75">
        <v>11213882</v>
      </c>
      <c r="N87" s="56"/>
      <c r="O87" s="56"/>
      <c r="P87" s="11"/>
      <c r="Q87" s="11"/>
      <c r="R87" s="55">
        <v>24144078</v>
      </c>
      <c r="S87" s="57">
        <v>10898711</v>
      </c>
      <c r="T87" s="57">
        <v>12652031</v>
      </c>
      <c r="U87" s="77">
        <f t="shared" si="19"/>
        <v>85877608</v>
      </c>
      <c r="V87" s="14">
        <f t="shared" si="20"/>
        <v>0</v>
      </c>
      <c r="W87" s="15">
        <f t="shared" si="21"/>
        <v>0</v>
      </c>
      <c r="X87" s="16">
        <f t="shared" si="22"/>
        <v>85877608</v>
      </c>
      <c r="Y87" s="16">
        <f t="shared" si="23"/>
        <v>219190086.59</v>
      </c>
      <c r="Z87" s="16">
        <f t="shared" si="24"/>
        <v>0.34354573572398778</v>
      </c>
      <c r="AA87" s="16">
        <f t="shared" si="25"/>
        <v>93.34102371173681</v>
      </c>
      <c r="AB87" s="14">
        <f t="shared" si="14"/>
        <v>0</v>
      </c>
      <c r="AC87" s="15">
        <f t="shared" si="15"/>
        <v>0</v>
      </c>
      <c r="AD87" s="16">
        <f t="shared" si="16"/>
        <v>64.418281700481288</v>
      </c>
      <c r="AE87" s="72">
        <f t="shared" si="17"/>
        <v>6</v>
      </c>
      <c r="AF87" s="4">
        <v>73919</v>
      </c>
      <c r="AG87" s="50">
        <v>1</v>
      </c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30"/>
      <c r="BF87" s="30"/>
    </row>
    <row r="88" spans="1:58" x14ac:dyDescent="0.2">
      <c r="A88" s="92" t="s">
        <v>126</v>
      </c>
      <c r="B88" s="53">
        <v>70640468</v>
      </c>
      <c r="C88" s="54">
        <v>36030687.640000001</v>
      </c>
      <c r="D88" s="47">
        <f t="shared" si="13"/>
        <v>106671155.64</v>
      </c>
      <c r="E88" s="47">
        <f t="shared" si="18"/>
        <v>0.27412437348274976</v>
      </c>
      <c r="F88" s="10"/>
      <c r="G88" s="11"/>
      <c r="H88" s="11"/>
      <c r="I88" s="55">
        <v>6592263</v>
      </c>
      <c r="J88" s="11"/>
      <c r="K88" s="11"/>
      <c r="L88" s="55">
        <v>14111775</v>
      </c>
      <c r="M88" s="75">
        <v>8609980</v>
      </c>
      <c r="N88" s="56"/>
      <c r="O88" s="56"/>
      <c r="P88" s="11"/>
      <c r="Q88" s="11"/>
      <c r="R88" s="55">
        <v>18537741</v>
      </c>
      <c r="S88" s="57">
        <v>8367993</v>
      </c>
      <c r="T88" s="57">
        <v>9714187</v>
      </c>
      <c r="U88" s="77">
        <f t="shared" si="19"/>
        <v>65933939</v>
      </c>
      <c r="V88" s="14">
        <f t="shared" si="20"/>
        <v>0</v>
      </c>
      <c r="W88" s="15">
        <f t="shared" si="21"/>
        <v>0</v>
      </c>
      <c r="X88" s="16">
        <f t="shared" si="22"/>
        <v>65933939</v>
      </c>
      <c r="Y88" s="16">
        <f t="shared" si="23"/>
        <v>172605094.63999999</v>
      </c>
      <c r="Z88" s="16">
        <f t="shared" si="24"/>
        <v>0.27053114103068487</v>
      </c>
      <c r="AA88" s="16">
        <f t="shared" si="25"/>
        <v>93.337347368649944</v>
      </c>
      <c r="AB88" s="14">
        <f t="shared" si="14"/>
        <v>0</v>
      </c>
      <c r="AC88" s="15">
        <f t="shared" si="15"/>
        <v>0</v>
      </c>
      <c r="AD88" s="16">
        <f t="shared" si="16"/>
        <v>61.810466573098431</v>
      </c>
      <c r="AE88" s="72">
        <f t="shared" si="17"/>
        <v>6</v>
      </c>
      <c r="AF88" s="4">
        <v>30735</v>
      </c>
      <c r="AG88" s="50">
        <v>1</v>
      </c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30"/>
      <c r="BF88" s="30"/>
    </row>
    <row r="89" spans="1:58" x14ac:dyDescent="0.2">
      <c r="A89" s="92" t="s">
        <v>127</v>
      </c>
      <c r="B89" s="53">
        <v>68315547</v>
      </c>
      <c r="C89" s="54">
        <v>30991001.149999999</v>
      </c>
      <c r="D89" s="47">
        <f t="shared" si="13"/>
        <v>99306548.150000006</v>
      </c>
      <c r="E89" s="47">
        <f t="shared" si="18"/>
        <v>0.25519874731857994</v>
      </c>
      <c r="F89" s="10"/>
      <c r="G89" s="11"/>
      <c r="H89" s="11"/>
      <c r="I89" s="55">
        <v>6374130</v>
      </c>
      <c r="J89" s="11"/>
      <c r="K89" s="11"/>
      <c r="L89" s="55">
        <v>13647328</v>
      </c>
      <c r="M89" s="75">
        <v>8326608</v>
      </c>
      <c r="N89" s="56"/>
      <c r="O89" s="56"/>
      <c r="P89" s="11"/>
      <c r="Q89" s="11"/>
      <c r="R89" s="55">
        <v>17927627</v>
      </c>
      <c r="S89" s="57">
        <v>8092586</v>
      </c>
      <c r="T89" s="57">
        <v>9394473</v>
      </c>
      <c r="U89" s="77">
        <f t="shared" si="19"/>
        <v>63762752</v>
      </c>
      <c r="V89" s="14">
        <f t="shared" si="20"/>
        <v>0</v>
      </c>
      <c r="W89" s="15">
        <f t="shared" si="21"/>
        <v>0</v>
      </c>
      <c r="X89" s="16">
        <f t="shared" si="22"/>
        <v>63762752</v>
      </c>
      <c r="Y89" s="16">
        <f t="shared" si="23"/>
        <v>163069300.15000001</v>
      </c>
      <c r="Z89" s="16">
        <f t="shared" si="24"/>
        <v>0.25558529386786322</v>
      </c>
      <c r="AA89" s="16">
        <f t="shared" si="25"/>
        <v>93.335638518710823</v>
      </c>
      <c r="AB89" s="14">
        <f t="shared" si="14"/>
        <v>0</v>
      </c>
      <c r="AC89" s="15">
        <f t="shared" si="15"/>
        <v>0</v>
      </c>
      <c r="AD89" s="16">
        <f t="shared" si="16"/>
        <v>64.208003588734144</v>
      </c>
      <c r="AE89" s="72">
        <f t="shared" si="17"/>
        <v>6</v>
      </c>
      <c r="AF89" s="4">
        <v>27278</v>
      </c>
      <c r="AG89" s="50">
        <v>0</v>
      </c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30"/>
      <c r="BF89" s="30"/>
    </row>
    <row r="90" spans="1:58" x14ac:dyDescent="0.2">
      <c r="A90" s="92" t="s">
        <v>128</v>
      </c>
      <c r="B90" s="53">
        <v>134380642</v>
      </c>
      <c r="C90" s="54">
        <v>45781340.090000004</v>
      </c>
      <c r="D90" s="47">
        <f t="shared" si="13"/>
        <v>180161982.09</v>
      </c>
      <c r="E90" s="47">
        <f t="shared" si="18"/>
        <v>0.46298167643842764</v>
      </c>
      <c r="F90" s="10"/>
      <c r="G90" s="11"/>
      <c r="H90" s="11"/>
      <c r="I90" s="55">
        <v>12544543</v>
      </c>
      <c r="J90" s="11"/>
      <c r="K90" s="11"/>
      <c r="L90" s="55">
        <v>26845085</v>
      </c>
      <c r="M90" s="75">
        <v>16378922</v>
      </c>
      <c r="N90" s="4">
        <v>60000000</v>
      </c>
      <c r="O90" s="4"/>
      <c r="P90" s="11"/>
      <c r="Q90" s="11"/>
      <c r="R90" s="55">
        <v>35264681</v>
      </c>
      <c r="S90" s="57">
        <v>15918585</v>
      </c>
      <c r="T90" s="57">
        <v>18479473</v>
      </c>
      <c r="U90" s="77">
        <f t="shared" si="19"/>
        <v>125431289</v>
      </c>
      <c r="V90" s="14">
        <f t="shared" si="20"/>
        <v>60000000</v>
      </c>
      <c r="W90" s="15">
        <f t="shared" si="21"/>
        <v>0</v>
      </c>
      <c r="X90" s="16">
        <f t="shared" si="22"/>
        <v>185431289</v>
      </c>
      <c r="Y90" s="16">
        <f t="shared" si="23"/>
        <v>365593271.09000003</v>
      </c>
      <c r="Z90" s="16">
        <f t="shared" si="24"/>
        <v>0.57300953362588547</v>
      </c>
      <c r="AA90" s="16">
        <f t="shared" si="25"/>
        <v>93.340295992930294</v>
      </c>
      <c r="AB90" s="14">
        <f t="shared" si="14"/>
        <v>44.64928810207649</v>
      </c>
      <c r="AC90" s="15">
        <f t="shared" si="15"/>
        <v>0</v>
      </c>
      <c r="AD90" s="16">
        <f t="shared" si="16"/>
        <v>102.92476073413074</v>
      </c>
      <c r="AE90" s="72">
        <f t="shared" si="17"/>
        <v>7</v>
      </c>
      <c r="AF90" s="4">
        <v>193025</v>
      </c>
      <c r="AG90" s="50">
        <v>1</v>
      </c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30"/>
      <c r="BF90" s="30"/>
    </row>
    <row r="91" spans="1:58" x14ac:dyDescent="0.2">
      <c r="A91" s="92" t="s">
        <v>129</v>
      </c>
      <c r="B91" s="53">
        <v>82857248</v>
      </c>
      <c r="C91" s="54">
        <v>34216510.909999996</v>
      </c>
      <c r="D91" s="47">
        <f t="shared" si="13"/>
        <v>117073758.91</v>
      </c>
      <c r="E91" s="47">
        <f t="shared" si="18"/>
        <v>0.30085706506061288</v>
      </c>
      <c r="F91" s="10"/>
      <c r="G91" s="11"/>
      <c r="H91" s="11"/>
      <c r="I91" s="55">
        <v>7737934</v>
      </c>
      <c r="J91" s="11"/>
      <c r="K91" s="11"/>
      <c r="L91" s="55">
        <v>16552309</v>
      </c>
      <c r="M91" s="75">
        <v>10099017</v>
      </c>
      <c r="N91" s="56"/>
      <c r="O91" s="56"/>
      <c r="P91" s="11"/>
      <c r="Q91" s="11"/>
      <c r="R91" s="55">
        <v>21743715</v>
      </c>
      <c r="S91" s="57">
        <v>9815180</v>
      </c>
      <c r="T91" s="57">
        <v>11394188</v>
      </c>
      <c r="U91" s="77">
        <f t="shared" si="19"/>
        <v>77342343</v>
      </c>
      <c r="V91" s="14">
        <f t="shared" si="20"/>
        <v>0</v>
      </c>
      <c r="W91" s="15">
        <f t="shared" si="21"/>
        <v>0</v>
      </c>
      <c r="X91" s="16">
        <f t="shared" si="22"/>
        <v>77342343</v>
      </c>
      <c r="Y91" s="16">
        <f t="shared" si="23"/>
        <v>194416101.91</v>
      </c>
      <c r="Z91" s="16">
        <f t="shared" si="24"/>
        <v>0.30471643953585575</v>
      </c>
      <c r="AA91" s="16">
        <f t="shared" si="25"/>
        <v>93.344088618535821</v>
      </c>
      <c r="AB91" s="14">
        <f t="shared" si="14"/>
        <v>0</v>
      </c>
      <c r="AC91" s="15">
        <f t="shared" si="15"/>
        <v>0</v>
      </c>
      <c r="AD91" s="16">
        <f t="shared" si="16"/>
        <v>66.062919410878933</v>
      </c>
      <c r="AE91" s="72">
        <f t="shared" si="17"/>
        <v>6</v>
      </c>
      <c r="AF91" s="4">
        <v>66667</v>
      </c>
      <c r="AG91" s="50">
        <v>1</v>
      </c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30"/>
      <c r="BF91" s="30"/>
    </row>
    <row r="92" spans="1:58" x14ac:dyDescent="0.2">
      <c r="A92" s="92" t="s">
        <v>130</v>
      </c>
      <c r="B92" s="53">
        <v>392653340</v>
      </c>
      <c r="C92" s="54">
        <v>95193521.200000003</v>
      </c>
      <c r="D92" s="47">
        <f t="shared" si="13"/>
        <v>487846861.19999999</v>
      </c>
      <c r="E92" s="47">
        <f t="shared" si="18"/>
        <v>1.2536726951126147</v>
      </c>
      <c r="F92" s="10"/>
      <c r="G92" s="11"/>
      <c r="H92" s="11"/>
      <c r="I92" s="55">
        <v>36688919</v>
      </c>
      <c r="J92" s="11"/>
      <c r="K92" s="11"/>
      <c r="L92" s="55">
        <v>78439961</v>
      </c>
      <c r="M92" s="75">
        <v>47858368</v>
      </c>
      <c r="N92" s="56"/>
      <c r="O92" s="56"/>
      <c r="P92" s="11"/>
      <c r="Q92" s="11"/>
      <c r="R92" s="55">
        <v>103041589</v>
      </c>
      <c r="S92" s="57">
        <v>46513290</v>
      </c>
      <c r="T92" s="57">
        <v>53996073</v>
      </c>
      <c r="U92" s="77">
        <f t="shared" si="19"/>
        <v>366538200</v>
      </c>
      <c r="V92" s="14">
        <f t="shared" si="20"/>
        <v>0</v>
      </c>
      <c r="W92" s="15">
        <f t="shared" si="21"/>
        <v>0</v>
      </c>
      <c r="X92" s="16">
        <f t="shared" si="22"/>
        <v>366538200</v>
      </c>
      <c r="Y92" s="16">
        <f t="shared" si="23"/>
        <v>854385061.20000005</v>
      </c>
      <c r="Z92" s="16">
        <f t="shared" si="24"/>
        <v>1.339113228193457</v>
      </c>
      <c r="AA92" s="16">
        <f t="shared" si="25"/>
        <v>93.349059503734267</v>
      </c>
      <c r="AB92" s="14">
        <f t="shared" si="14"/>
        <v>0</v>
      </c>
      <c r="AC92" s="15">
        <f t="shared" si="15"/>
        <v>0</v>
      </c>
      <c r="AD92" s="16">
        <f t="shared" si="16"/>
        <v>75.133864569384258</v>
      </c>
      <c r="AE92" s="72">
        <f t="shared" si="17"/>
        <v>6</v>
      </c>
      <c r="AF92" s="4">
        <v>901900</v>
      </c>
      <c r="AG92" s="50">
        <v>0</v>
      </c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30"/>
      <c r="BF92" s="30"/>
    </row>
    <row r="93" spans="1:58" x14ac:dyDescent="0.2">
      <c r="A93" s="92" t="s">
        <v>131</v>
      </c>
      <c r="B93" s="53">
        <v>133168033</v>
      </c>
      <c r="C93" s="54">
        <v>57000355.719999999</v>
      </c>
      <c r="D93" s="47">
        <f t="shared" si="13"/>
        <v>190168388.72</v>
      </c>
      <c r="E93" s="47">
        <f t="shared" si="18"/>
        <v>0.48869621877937325</v>
      </c>
      <c r="F93" s="10"/>
      <c r="G93" s="11"/>
      <c r="H93" s="11"/>
      <c r="I93" s="55">
        <v>12435880</v>
      </c>
      <c r="J93" s="11"/>
      <c r="K93" s="11"/>
      <c r="L93" s="55">
        <v>26602843</v>
      </c>
      <c r="M93" s="75">
        <v>16231123</v>
      </c>
      <c r="N93" s="56"/>
      <c r="O93" s="56"/>
      <c r="P93" s="11"/>
      <c r="Q93" s="11"/>
      <c r="R93" s="55">
        <v>34946464</v>
      </c>
      <c r="S93" s="57">
        <v>15774941</v>
      </c>
      <c r="T93" s="57">
        <v>18312720</v>
      </c>
      <c r="U93" s="77">
        <f t="shared" si="19"/>
        <v>124303971</v>
      </c>
      <c r="V93" s="14">
        <f t="shared" si="20"/>
        <v>0</v>
      </c>
      <c r="W93" s="15">
        <f t="shared" si="21"/>
        <v>0</v>
      </c>
      <c r="X93" s="16">
        <f t="shared" si="22"/>
        <v>124303971</v>
      </c>
      <c r="Y93" s="16">
        <f t="shared" si="23"/>
        <v>314472359.72000003</v>
      </c>
      <c r="Z93" s="16">
        <f t="shared" si="24"/>
        <v>0.49288560384096675</v>
      </c>
      <c r="AA93" s="16">
        <f t="shared" si="25"/>
        <v>93.343701337091915</v>
      </c>
      <c r="AB93" s="14">
        <f t="shared" si="14"/>
        <v>0</v>
      </c>
      <c r="AC93" s="15">
        <f t="shared" si="15"/>
        <v>0</v>
      </c>
      <c r="AD93" s="16">
        <f t="shared" si="16"/>
        <v>65.36521229247127</v>
      </c>
      <c r="AE93" s="72">
        <f t="shared" si="17"/>
        <v>6</v>
      </c>
      <c r="AF93" s="4">
        <v>182714</v>
      </c>
      <c r="AG93" s="50">
        <v>1</v>
      </c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30"/>
      <c r="BF93" s="30"/>
    </row>
    <row r="94" spans="1:58" x14ac:dyDescent="0.2">
      <c r="A94" s="92" t="s">
        <v>132</v>
      </c>
      <c r="B94" s="53">
        <v>115308694</v>
      </c>
      <c r="C94" s="54">
        <v>39904060.149999999</v>
      </c>
      <c r="D94" s="47">
        <f t="shared" si="13"/>
        <v>155212754.15000001</v>
      </c>
      <c r="E94" s="47">
        <f t="shared" si="18"/>
        <v>0.39886695454479676</v>
      </c>
      <c r="F94" s="10"/>
      <c r="G94" s="11"/>
      <c r="H94" s="11"/>
      <c r="I94" s="55">
        <v>10768490</v>
      </c>
      <c r="J94" s="11"/>
      <c r="K94" s="11"/>
      <c r="L94" s="55">
        <v>23035101</v>
      </c>
      <c r="M94" s="75">
        <v>14054346</v>
      </c>
      <c r="N94" s="56"/>
      <c r="O94" s="56"/>
      <c r="P94" s="11"/>
      <c r="Q94" s="11"/>
      <c r="R94" s="55">
        <v>30259748</v>
      </c>
      <c r="S94" s="57">
        <v>13659343</v>
      </c>
      <c r="T94" s="57">
        <v>15856777</v>
      </c>
      <c r="U94" s="77">
        <f t="shared" si="19"/>
        <v>107633805</v>
      </c>
      <c r="V94" s="14">
        <f t="shared" si="20"/>
        <v>0</v>
      </c>
      <c r="W94" s="15">
        <f t="shared" si="21"/>
        <v>0</v>
      </c>
      <c r="X94" s="16">
        <f t="shared" si="22"/>
        <v>107633805</v>
      </c>
      <c r="Y94" s="16">
        <f t="shared" si="23"/>
        <v>262846559.15000001</v>
      </c>
      <c r="Z94" s="16">
        <f t="shared" si="24"/>
        <v>0.41197034022169654</v>
      </c>
      <c r="AA94" s="16">
        <f t="shared" si="25"/>
        <v>93.344050015864383</v>
      </c>
      <c r="AB94" s="14">
        <f t="shared" si="14"/>
        <v>0</v>
      </c>
      <c r="AC94" s="15">
        <f t="shared" si="15"/>
        <v>0</v>
      </c>
      <c r="AD94" s="16">
        <f t="shared" si="16"/>
        <v>69.345979709876829</v>
      </c>
      <c r="AE94" s="72">
        <f t="shared" si="17"/>
        <v>6</v>
      </c>
      <c r="AF94" s="4">
        <v>160586</v>
      </c>
      <c r="AG94" s="50">
        <v>1</v>
      </c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30"/>
      <c r="BF94" s="30"/>
    </row>
    <row r="95" spans="1:58" x14ac:dyDescent="0.2">
      <c r="A95" s="92" t="s">
        <v>133</v>
      </c>
      <c r="B95" s="53">
        <v>125424016</v>
      </c>
      <c r="C95" s="54">
        <v>36118758.469999999</v>
      </c>
      <c r="D95" s="47">
        <f t="shared" si="13"/>
        <v>161542774.47</v>
      </c>
      <c r="E95" s="47">
        <f t="shared" si="18"/>
        <v>0.41513389047459182</v>
      </c>
      <c r="F95" s="10"/>
      <c r="G95" s="11"/>
      <c r="H95" s="11"/>
      <c r="I95" s="55">
        <v>11711451</v>
      </c>
      <c r="J95" s="11"/>
      <c r="K95" s="11"/>
      <c r="L95" s="55">
        <v>25055829</v>
      </c>
      <c r="M95" s="75">
        <v>15287247</v>
      </c>
      <c r="N95" s="56"/>
      <c r="O95" s="56"/>
      <c r="P95" s="11"/>
      <c r="Q95" s="11"/>
      <c r="R95" s="55">
        <v>32914249</v>
      </c>
      <c r="S95" s="57">
        <v>14857593</v>
      </c>
      <c r="T95" s="57">
        <v>17247795</v>
      </c>
      <c r="U95" s="77">
        <f t="shared" si="19"/>
        <v>117074164</v>
      </c>
      <c r="V95" s="14">
        <f t="shared" si="20"/>
        <v>0</v>
      </c>
      <c r="W95" s="15">
        <f t="shared" si="21"/>
        <v>0</v>
      </c>
      <c r="X95" s="16">
        <f t="shared" si="22"/>
        <v>117074164</v>
      </c>
      <c r="Y95" s="16">
        <f t="shared" si="23"/>
        <v>278616938.47000003</v>
      </c>
      <c r="Z95" s="16">
        <f t="shared" si="24"/>
        <v>0.43668791139666474</v>
      </c>
      <c r="AA95" s="16">
        <f t="shared" si="25"/>
        <v>93.34270081098343</v>
      </c>
      <c r="AB95" s="14">
        <f t="shared" si="14"/>
        <v>0</v>
      </c>
      <c r="AC95" s="15">
        <f t="shared" si="15"/>
        <v>0</v>
      </c>
      <c r="AD95" s="16">
        <f t="shared" si="16"/>
        <v>72.472547524396873</v>
      </c>
      <c r="AE95" s="72">
        <f t="shared" si="17"/>
        <v>6</v>
      </c>
      <c r="AF95" s="4">
        <v>181830</v>
      </c>
      <c r="AG95" s="50">
        <v>0</v>
      </c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30"/>
      <c r="BF95" s="30"/>
    </row>
    <row r="96" spans="1:58" x14ac:dyDescent="0.2">
      <c r="A96" s="92" t="s">
        <v>134</v>
      </c>
      <c r="B96" s="53">
        <v>100689301</v>
      </c>
      <c r="C96" s="54">
        <v>17109621.41</v>
      </c>
      <c r="D96" s="47">
        <f t="shared" si="13"/>
        <v>117798922.41</v>
      </c>
      <c r="E96" s="47">
        <f t="shared" si="18"/>
        <v>0.30272059591782913</v>
      </c>
      <c r="F96" s="10"/>
      <c r="G96" s="11"/>
      <c r="H96" s="11"/>
      <c r="I96" s="55">
        <v>9397527</v>
      </c>
      <c r="J96" s="11"/>
      <c r="K96" s="11"/>
      <c r="L96" s="55">
        <v>20114600</v>
      </c>
      <c r="M96" s="75">
        <v>12272468</v>
      </c>
      <c r="N96" s="56"/>
      <c r="O96" s="56"/>
      <c r="P96" s="11"/>
      <c r="Q96" s="11"/>
      <c r="R96" s="55">
        <v>26423271</v>
      </c>
      <c r="S96" s="57">
        <v>11927546</v>
      </c>
      <c r="T96" s="57">
        <v>13846379</v>
      </c>
      <c r="U96" s="77">
        <f t="shared" si="19"/>
        <v>93981791</v>
      </c>
      <c r="V96" s="14">
        <f t="shared" si="20"/>
        <v>0</v>
      </c>
      <c r="W96" s="15">
        <f t="shared" si="21"/>
        <v>0</v>
      </c>
      <c r="X96" s="16">
        <f t="shared" si="22"/>
        <v>93981791</v>
      </c>
      <c r="Y96" s="16">
        <f t="shared" si="23"/>
        <v>211780713.41</v>
      </c>
      <c r="Z96" s="16">
        <f t="shared" si="24"/>
        <v>0.33193271708807642</v>
      </c>
      <c r="AA96" s="16">
        <f t="shared" si="25"/>
        <v>93.338408417394817</v>
      </c>
      <c r="AB96" s="14">
        <f t="shared" si="14"/>
        <v>0</v>
      </c>
      <c r="AC96" s="15">
        <f t="shared" si="15"/>
        <v>0</v>
      </c>
      <c r="AD96" s="16">
        <f t="shared" si="16"/>
        <v>79.781537111940381</v>
      </c>
      <c r="AE96" s="72">
        <f t="shared" si="17"/>
        <v>6</v>
      </c>
      <c r="AF96" s="4">
        <v>117514</v>
      </c>
      <c r="AG96" s="50">
        <v>0</v>
      </c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30"/>
      <c r="BF96" s="30"/>
    </row>
    <row r="97" spans="1:58" x14ac:dyDescent="0.2">
      <c r="A97" s="92" t="s">
        <v>135</v>
      </c>
      <c r="B97" s="53">
        <v>41210592</v>
      </c>
      <c r="C97" s="54">
        <v>30408193.309999999</v>
      </c>
      <c r="D97" s="47">
        <f t="shared" si="13"/>
        <v>71618785.310000002</v>
      </c>
      <c r="E97" s="47">
        <f t="shared" si="18"/>
        <v>0.18404651693243165</v>
      </c>
      <c r="F97" s="10"/>
      <c r="G97" s="11"/>
      <c r="H97" s="11"/>
      <c r="I97" s="55">
        <v>3842270</v>
      </c>
      <c r="J97" s="11"/>
      <c r="K97" s="11"/>
      <c r="L97" s="55">
        <v>8232598</v>
      </c>
      <c r="M97" s="75">
        <v>5022934</v>
      </c>
      <c r="N97" s="56"/>
      <c r="O97" s="56"/>
      <c r="P97" s="11"/>
      <c r="Q97" s="11"/>
      <c r="R97" s="55">
        <v>10814641</v>
      </c>
      <c r="S97" s="57">
        <v>4881762</v>
      </c>
      <c r="T97" s="57">
        <v>5667111</v>
      </c>
      <c r="U97" s="77">
        <f t="shared" si="19"/>
        <v>38461316</v>
      </c>
      <c r="V97" s="14">
        <f t="shared" si="20"/>
        <v>0</v>
      </c>
      <c r="W97" s="15">
        <f t="shared" si="21"/>
        <v>0</v>
      </c>
      <c r="X97" s="16">
        <f t="shared" si="22"/>
        <v>38461316</v>
      </c>
      <c r="Y97" s="16">
        <f t="shared" si="23"/>
        <v>110080101.31</v>
      </c>
      <c r="Z97" s="16">
        <f t="shared" si="24"/>
        <v>0.17253311945559671</v>
      </c>
      <c r="AA97" s="16">
        <f t="shared" si="25"/>
        <v>93.328715103146294</v>
      </c>
      <c r="AB97" s="14">
        <f t="shared" si="14"/>
        <v>0</v>
      </c>
      <c r="AC97" s="15">
        <f t="shared" si="15"/>
        <v>0</v>
      </c>
      <c r="AD97" s="16">
        <f t="shared" si="16"/>
        <v>53.702832062176455</v>
      </c>
      <c r="AE97" s="72">
        <f t="shared" si="17"/>
        <v>6</v>
      </c>
      <c r="AF97" s="4">
        <v>17804</v>
      </c>
      <c r="AG97" s="50">
        <v>1</v>
      </c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30"/>
      <c r="BF97" s="30"/>
    </row>
    <row r="98" spans="1:58" ht="24" x14ac:dyDescent="0.2">
      <c r="A98" s="93" t="s">
        <v>136</v>
      </c>
      <c r="B98" s="53">
        <v>107311890</v>
      </c>
      <c r="C98" s="54">
        <v>44236892.710000001</v>
      </c>
      <c r="D98" s="47">
        <f t="shared" si="13"/>
        <v>151548782.71000001</v>
      </c>
      <c r="E98" s="47">
        <f t="shared" si="18"/>
        <v>0.38945125196406966</v>
      </c>
      <c r="F98" s="10"/>
      <c r="G98" s="11"/>
      <c r="H98" s="11"/>
      <c r="I98" s="55">
        <v>9967933</v>
      </c>
      <c r="J98" s="11"/>
      <c r="K98" s="11"/>
      <c r="L98" s="55">
        <v>21437588</v>
      </c>
      <c r="M98" s="75">
        <v>13079659</v>
      </c>
      <c r="N98" s="56"/>
      <c r="O98" s="56"/>
      <c r="P98" s="11"/>
      <c r="Q98" s="11"/>
      <c r="R98" s="55">
        <v>28161196</v>
      </c>
      <c r="S98" s="57">
        <v>12712050</v>
      </c>
      <c r="T98" s="57">
        <v>14757090</v>
      </c>
      <c r="U98" s="77">
        <f t="shared" si="19"/>
        <v>100115516</v>
      </c>
      <c r="V98" s="14">
        <f t="shared" si="20"/>
        <v>0</v>
      </c>
      <c r="W98" s="15">
        <f t="shared" si="21"/>
        <v>0</v>
      </c>
      <c r="X98" s="16">
        <f t="shared" si="22"/>
        <v>100115516</v>
      </c>
      <c r="Y98" s="16">
        <f t="shared" si="23"/>
        <v>251664298.71000001</v>
      </c>
      <c r="Z98" s="16">
        <f t="shared" si="24"/>
        <v>0.39444391852223853</v>
      </c>
      <c r="AA98" s="16">
        <f t="shared" si="25"/>
        <v>93.293963977337455</v>
      </c>
      <c r="AB98" s="14">
        <f t="shared" si="14"/>
        <v>0</v>
      </c>
      <c r="AC98" s="15">
        <f t="shared" si="15"/>
        <v>0</v>
      </c>
      <c r="AD98" s="16">
        <f t="shared" si="16"/>
        <v>66.061577143498781</v>
      </c>
      <c r="AE98" s="72">
        <f t="shared" si="17"/>
        <v>6</v>
      </c>
      <c r="AF98" s="4">
        <v>105376</v>
      </c>
      <c r="AG98" s="50">
        <v>1</v>
      </c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30"/>
      <c r="BF98" s="30"/>
    </row>
    <row r="99" spans="1:58" x14ac:dyDescent="0.2">
      <c r="A99" s="92" t="s">
        <v>137</v>
      </c>
      <c r="B99" s="53">
        <v>41027079</v>
      </c>
      <c r="C99" s="54">
        <v>32357442.010000002</v>
      </c>
      <c r="D99" s="47">
        <f t="shared" si="13"/>
        <v>73384521.010000005</v>
      </c>
      <c r="E99" s="47">
        <f t="shared" si="18"/>
        <v>0.18858411840111886</v>
      </c>
      <c r="F99" s="10"/>
      <c r="G99" s="11"/>
      <c r="H99" s="11"/>
      <c r="I99" s="55">
        <v>3822518</v>
      </c>
      <c r="J99" s="11"/>
      <c r="K99" s="11"/>
      <c r="L99" s="55">
        <v>8195938</v>
      </c>
      <c r="M99" s="75">
        <v>5000566</v>
      </c>
      <c r="N99" s="56"/>
      <c r="O99" s="56"/>
      <c r="P99" s="11"/>
      <c r="Q99" s="11"/>
      <c r="R99" s="55">
        <v>10766483</v>
      </c>
      <c r="S99" s="57">
        <v>4860023</v>
      </c>
      <c r="T99" s="57">
        <v>5641875</v>
      </c>
      <c r="U99" s="77">
        <f t="shared" si="19"/>
        <v>38287403</v>
      </c>
      <c r="V99" s="14">
        <f t="shared" si="20"/>
        <v>0</v>
      </c>
      <c r="W99" s="15">
        <f t="shared" si="21"/>
        <v>0</v>
      </c>
      <c r="X99" s="16">
        <f t="shared" si="22"/>
        <v>38287403</v>
      </c>
      <c r="Y99" s="16">
        <f t="shared" si="23"/>
        <v>111671924.01000001</v>
      </c>
      <c r="Z99" s="16">
        <f t="shared" si="24"/>
        <v>0.17502804935466906</v>
      </c>
      <c r="AA99" s="16">
        <f t="shared" si="25"/>
        <v>93.322273808476595</v>
      </c>
      <c r="AB99" s="14">
        <f t="shared" si="14"/>
        <v>0</v>
      </c>
      <c r="AC99" s="15">
        <f t="shared" si="15"/>
        <v>0</v>
      </c>
      <c r="AD99" s="16">
        <f t="shared" si="16"/>
        <v>52.173677054841896</v>
      </c>
      <c r="AE99" s="72">
        <f t="shared" si="17"/>
        <v>6</v>
      </c>
      <c r="AF99" s="4">
        <v>12463</v>
      </c>
      <c r="AG99" s="50">
        <v>1</v>
      </c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30"/>
      <c r="BF99" s="30"/>
    </row>
    <row r="100" spans="1:58" x14ac:dyDescent="0.2">
      <c r="A100" s="92" t="s">
        <v>138</v>
      </c>
      <c r="B100" s="53">
        <v>48802906</v>
      </c>
      <c r="C100" s="54">
        <v>32973797.73</v>
      </c>
      <c r="D100" s="47">
        <f t="shared" si="13"/>
        <v>81776703.730000004</v>
      </c>
      <c r="E100" s="47">
        <f t="shared" si="18"/>
        <v>0.21015041546118468</v>
      </c>
      <c r="F100" s="10"/>
      <c r="G100" s="11"/>
      <c r="H100" s="11"/>
      <c r="I100" s="55">
        <v>4548755</v>
      </c>
      <c r="J100" s="11"/>
      <c r="K100" s="11"/>
      <c r="L100" s="55">
        <v>9749307</v>
      </c>
      <c r="M100" s="75">
        <v>5948319</v>
      </c>
      <c r="N100" s="56"/>
      <c r="O100" s="56"/>
      <c r="P100" s="11"/>
      <c r="Q100" s="11"/>
      <c r="R100" s="55">
        <v>12807045</v>
      </c>
      <c r="S100" s="57">
        <v>5781139</v>
      </c>
      <c r="T100" s="57">
        <v>6711175</v>
      </c>
      <c r="U100" s="77">
        <f t="shared" si="19"/>
        <v>45545740</v>
      </c>
      <c r="V100" s="14">
        <f t="shared" si="20"/>
        <v>0</v>
      </c>
      <c r="W100" s="15">
        <f t="shared" si="21"/>
        <v>0</v>
      </c>
      <c r="X100" s="16">
        <f t="shared" si="22"/>
        <v>45545740</v>
      </c>
      <c r="Y100" s="16">
        <f t="shared" si="23"/>
        <v>127322443.73</v>
      </c>
      <c r="Z100" s="16">
        <f t="shared" si="24"/>
        <v>0.19955775959529395</v>
      </c>
      <c r="AA100" s="16">
        <f t="shared" si="25"/>
        <v>93.325876946753951</v>
      </c>
      <c r="AB100" s="14">
        <f t="shared" si="14"/>
        <v>0</v>
      </c>
      <c r="AC100" s="15">
        <f t="shared" si="15"/>
        <v>0</v>
      </c>
      <c r="AD100" s="16">
        <f t="shared" si="16"/>
        <v>55.695250508478765</v>
      </c>
      <c r="AE100" s="72">
        <f t="shared" si="17"/>
        <v>6</v>
      </c>
      <c r="AF100" s="4">
        <v>17569</v>
      </c>
      <c r="AG100" s="50">
        <v>1</v>
      </c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30"/>
      <c r="BF100" s="30"/>
    </row>
    <row r="101" spans="1:58" x14ac:dyDescent="0.2">
      <c r="A101" s="92" t="s">
        <v>139</v>
      </c>
      <c r="B101" s="53">
        <v>37947280</v>
      </c>
      <c r="C101" s="54">
        <v>26790872.489999998</v>
      </c>
      <c r="D101" s="47">
        <f t="shared" si="13"/>
        <v>64738152.489999995</v>
      </c>
      <c r="E101" s="47">
        <f t="shared" si="18"/>
        <v>0.16636461267601924</v>
      </c>
      <c r="F101" s="10"/>
      <c r="G101" s="11"/>
      <c r="H101" s="11"/>
      <c r="I101" s="55">
        <v>3536035</v>
      </c>
      <c r="J101" s="11"/>
      <c r="K101" s="11"/>
      <c r="L101" s="55">
        <v>7580690</v>
      </c>
      <c r="M101" s="75">
        <v>4625186</v>
      </c>
      <c r="N101" s="56"/>
      <c r="O101" s="56"/>
      <c r="P101" s="11"/>
      <c r="Q101" s="11"/>
      <c r="R101" s="55">
        <v>9958270</v>
      </c>
      <c r="S101" s="57">
        <v>4495194</v>
      </c>
      <c r="T101" s="57">
        <v>5218354</v>
      </c>
      <c r="U101" s="77">
        <f t="shared" si="19"/>
        <v>35413729</v>
      </c>
      <c r="V101" s="14">
        <f t="shared" si="20"/>
        <v>0</v>
      </c>
      <c r="W101" s="15">
        <f t="shared" si="21"/>
        <v>0</v>
      </c>
      <c r="X101" s="16">
        <f t="shared" si="22"/>
        <v>35413729</v>
      </c>
      <c r="Y101" s="16">
        <f t="shared" si="23"/>
        <v>100151881.48999999</v>
      </c>
      <c r="Z101" s="16">
        <f t="shared" si="24"/>
        <v>0.15697220775765414</v>
      </c>
      <c r="AA101" s="16">
        <f t="shared" si="25"/>
        <v>93.323497757942079</v>
      </c>
      <c r="AB101" s="14">
        <f t="shared" si="14"/>
        <v>0</v>
      </c>
      <c r="AC101" s="15">
        <f t="shared" si="15"/>
        <v>0</v>
      </c>
      <c r="AD101" s="16">
        <f t="shared" si="16"/>
        <v>54.703026944536774</v>
      </c>
      <c r="AE101" s="72">
        <f t="shared" si="17"/>
        <v>6</v>
      </c>
      <c r="AF101" s="4">
        <v>13259</v>
      </c>
      <c r="AG101" s="50">
        <v>1</v>
      </c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30"/>
      <c r="BF101" s="30"/>
    </row>
    <row r="102" spans="1:58" ht="24" x14ac:dyDescent="0.2">
      <c r="A102" s="93" t="s">
        <v>140</v>
      </c>
      <c r="B102" s="53">
        <v>116301382</v>
      </c>
      <c r="C102" s="54">
        <v>41977483.93</v>
      </c>
      <c r="D102" s="47">
        <f t="shared" si="13"/>
        <v>158278865.93000001</v>
      </c>
      <c r="E102" s="47">
        <f t="shared" si="18"/>
        <v>0.40674627267609298</v>
      </c>
      <c r="F102" s="10"/>
      <c r="G102" s="11"/>
      <c r="H102" s="11"/>
      <c r="I102" s="55">
        <v>10802094</v>
      </c>
      <c r="J102" s="11"/>
      <c r="K102" s="11"/>
      <c r="L102" s="55">
        <v>23233410</v>
      </c>
      <c r="M102" s="75">
        <v>14175339</v>
      </c>
      <c r="N102" s="56"/>
      <c r="O102" s="56"/>
      <c r="P102" s="11"/>
      <c r="Q102" s="11"/>
      <c r="R102" s="55">
        <v>30520253</v>
      </c>
      <c r="S102" s="57">
        <v>13776936</v>
      </c>
      <c r="T102" s="57">
        <v>15993288</v>
      </c>
      <c r="U102" s="77">
        <f t="shared" si="19"/>
        <v>108501320</v>
      </c>
      <c r="V102" s="14">
        <f t="shared" si="20"/>
        <v>0</v>
      </c>
      <c r="W102" s="15">
        <f t="shared" si="21"/>
        <v>0</v>
      </c>
      <c r="X102" s="16">
        <f t="shared" si="22"/>
        <v>108501320</v>
      </c>
      <c r="Y102" s="16">
        <f t="shared" si="23"/>
        <v>266780185.93000001</v>
      </c>
      <c r="Z102" s="16">
        <f t="shared" si="24"/>
        <v>0.41813567701781934</v>
      </c>
      <c r="AA102" s="16">
        <f t="shared" si="25"/>
        <v>93.293233609210247</v>
      </c>
      <c r="AB102" s="14">
        <f t="shared" si="14"/>
        <v>0</v>
      </c>
      <c r="AC102" s="15">
        <f t="shared" si="15"/>
        <v>0</v>
      </c>
      <c r="AD102" s="16">
        <f t="shared" si="16"/>
        <v>68.550731244173505</v>
      </c>
      <c r="AE102" s="72">
        <f t="shared" si="17"/>
        <v>6</v>
      </c>
      <c r="AF102" s="4">
        <v>115198</v>
      </c>
      <c r="AG102" s="50">
        <v>1</v>
      </c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30"/>
      <c r="BF102" s="30"/>
    </row>
    <row r="103" spans="1:58" x14ac:dyDescent="0.2">
      <c r="A103" s="92" t="s">
        <v>141</v>
      </c>
      <c r="B103" s="53">
        <v>54690892</v>
      </c>
      <c r="C103" s="54">
        <v>41117248.130000003</v>
      </c>
      <c r="D103" s="47">
        <f t="shared" si="13"/>
        <v>95808140.129999995</v>
      </c>
      <c r="E103" s="47">
        <f t="shared" si="18"/>
        <v>0.24620851091478571</v>
      </c>
      <c r="F103" s="10"/>
      <c r="G103" s="11"/>
      <c r="H103" s="11"/>
      <c r="I103" s="55">
        <v>5086544</v>
      </c>
      <c r="J103" s="11"/>
      <c r="K103" s="11"/>
      <c r="L103" s="55">
        <v>10925544</v>
      </c>
      <c r="M103" s="75">
        <v>6665974</v>
      </c>
      <c r="N103" s="56"/>
      <c r="O103" s="56"/>
      <c r="P103" s="11"/>
      <c r="Q103" s="11"/>
      <c r="R103" s="55">
        <v>14352193</v>
      </c>
      <c r="S103" s="57">
        <v>6478624</v>
      </c>
      <c r="T103" s="57">
        <v>7520866</v>
      </c>
      <c r="U103" s="77">
        <f t="shared" si="19"/>
        <v>51029745</v>
      </c>
      <c r="V103" s="14">
        <f t="shared" si="20"/>
        <v>0</v>
      </c>
      <c r="W103" s="15">
        <f t="shared" si="21"/>
        <v>0</v>
      </c>
      <c r="X103" s="16">
        <f t="shared" si="22"/>
        <v>51029745</v>
      </c>
      <c r="Y103" s="16">
        <f t="shared" si="23"/>
        <v>146837885.13</v>
      </c>
      <c r="Z103" s="16">
        <f t="shared" si="24"/>
        <v>0.23014512227233958</v>
      </c>
      <c r="AA103" s="16">
        <f t="shared" si="25"/>
        <v>93.30574641203512</v>
      </c>
      <c r="AB103" s="14">
        <f t="shared" si="14"/>
        <v>0</v>
      </c>
      <c r="AC103" s="15">
        <f t="shared" si="15"/>
        <v>0</v>
      </c>
      <c r="AD103" s="16">
        <f t="shared" si="16"/>
        <v>53.262431491477493</v>
      </c>
      <c r="AE103" s="72">
        <f t="shared" si="17"/>
        <v>6</v>
      </c>
      <c r="AF103" s="4">
        <v>34941</v>
      </c>
      <c r="AG103" s="50">
        <v>1</v>
      </c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30"/>
      <c r="BF103" s="30"/>
    </row>
    <row r="104" spans="1:58" x14ac:dyDescent="0.2">
      <c r="A104" s="92" t="s">
        <v>142</v>
      </c>
      <c r="B104" s="53">
        <v>33937137</v>
      </c>
      <c r="C104" s="54">
        <v>33370649.350000001</v>
      </c>
      <c r="D104" s="47">
        <f t="shared" si="13"/>
        <v>67307786.349999994</v>
      </c>
      <c r="E104" s="47">
        <f t="shared" si="18"/>
        <v>0.17296807794951646</v>
      </c>
      <c r="F104" s="10"/>
      <c r="G104" s="11"/>
      <c r="H104" s="11"/>
      <c r="I104" s="55">
        <v>3161070</v>
      </c>
      <c r="J104" s="11"/>
      <c r="K104" s="11"/>
      <c r="L104" s="55">
        <v>6779588</v>
      </c>
      <c r="M104" s="75">
        <v>4136412</v>
      </c>
      <c r="N104" s="56"/>
      <c r="O104" s="56"/>
      <c r="P104" s="11"/>
      <c r="Q104" s="11"/>
      <c r="R104" s="55">
        <v>8905913</v>
      </c>
      <c r="S104" s="57">
        <v>4020157</v>
      </c>
      <c r="T104" s="57">
        <v>4666896</v>
      </c>
      <c r="U104" s="77">
        <f t="shared" si="19"/>
        <v>31670036</v>
      </c>
      <c r="V104" s="14">
        <f t="shared" si="20"/>
        <v>0</v>
      </c>
      <c r="W104" s="15">
        <f t="shared" si="21"/>
        <v>0</v>
      </c>
      <c r="X104" s="16">
        <f t="shared" si="22"/>
        <v>31670036</v>
      </c>
      <c r="Y104" s="16">
        <f t="shared" si="23"/>
        <v>98977822.349999994</v>
      </c>
      <c r="Z104" s="16">
        <f t="shared" si="24"/>
        <v>0.1551320560550398</v>
      </c>
      <c r="AA104" s="16">
        <f t="shared" si="25"/>
        <v>93.319704605606532</v>
      </c>
      <c r="AB104" s="14">
        <f t="shared" si="14"/>
        <v>0</v>
      </c>
      <c r="AC104" s="15">
        <f t="shared" si="15"/>
        <v>0</v>
      </c>
      <c r="AD104" s="16">
        <f t="shared" si="16"/>
        <v>47.052559172450046</v>
      </c>
      <c r="AE104" s="72">
        <f t="shared" si="17"/>
        <v>6</v>
      </c>
      <c r="AF104" s="4">
        <v>9935</v>
      </c>
      <c r="AG104" s="50">
        <v>1</v>
      </c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30"/>
      <c r="BF104" s="30"/>
    </row>
    <row r="105" spans="1:58" x14ac:dyDescent="0.2">
      <c r="A105" s="92" t="s">
        <v>143</v>
      </c>
      <c r="B105" s="53">
        <v>42331774</v>
      </c>
      <c r="C105" s="54">
        <v>38965304.969999999</v>
      </c>
      <c r="D105" s="47">
        <f t="shared" si="13"/>
        <v>81297078.969999999</v>
      </c>
      <c r="E105" s="47">
        <f t="shared" si="18"/>
        <v>0.20891787198630635</v>
      </c>
      <c r="F105" s="10"/>
      <c r="G105" s="11"/>
      <c r="H105" s="11"/>
      <c r="I105" s="55">
        <v>3947263</v>
      </c>
      <c r="J105" s="11"/>
      <c r="K105" s="11"/>
      <c r="L105" s="55">
        <v>8456576</v>
      </c>
      <c r="M105" s="75">
        <v>5159588</v>
      </c>
      <c r="N105" s="56"/>
      <c r="O105" s="56"/>
      <c r="P105" s="11"/>
      <c r="Q105" s="11"/>
      <c r="R105" s="55">
        <v>11108866</v>
      </c>
      <c r="S105" s="57">
        <v>5014576</v>
      </c>
      <c r="T105" s="57">
        <v>5821292</v>
      </c>
      <c r="U105" s="77">
        <f t="shared" si="19"/>
        <v>39508161</v>
      </c>
      <c r="V105" s="14">
        <f t="shared" si="20"/>
        <v>0</v>
      </c>
      <c r="W105" s="15">
        <f t="shared" si="21"/>
        <v>0</v>
      </c>
      <c r="X105" s="16">
        <f t="shared" si="22"/>
        <v>39508161</v>
      </c>
      <c r="Y105" s="16">
        <f t="shared" si="23"/>
        <v>120805239.97</v>
      </c>
      <c r="Z105" s="16">
        <f t="shared" si="24"/>
        <v>0.1893430751840397</v>
      </c>
      <c r="AA105" s="16">
        <f t="shared" si="25"/>
        <v>93.329802337128612</v>
      </c>
      <c r="AB105" s="14">
        <f t="shared" si="14"/>
        <v>0</v>
      </c>
      <c r="AC105" s="15">
        <f t="shared" si="15"/>
        <v>0</v>
      </c>
      <c r="AD105" s="16">
        <f t="shared" si="16"/>
        <v>48.597270037929874</v>
      </c>
      <c r="AE105" s="72">
        <f t="shared" si="17"/>
        <v>6</v>
      </c>
      <c r="AF105" s="4">
        <v>19128</v>
      </c>
      <c r="AG105" s="50">
        <v>1</v>
      </c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30"/>
      <c r="BF105" s="30"/>
    </row>
    <row r="106" spans="1:58" x14ac:dyDescent="0.2">
      <c r="A106" s="92" t="s">
        <v>144</v>
      </c>
      <c r="B106" s="53">
        <v>185831720</v>
      </c>
      <c r="C106" s="54">
        <v>52365163.020000003</v>
      </c>
      <c r="D106" s="47">
        <f t="shared" si="13"/>
        <v>238196883.02000001</v>
      </c>
      <c r="E106" s="47">
        <f t="shared" si="18"/>
        <v>0.6121202206130083</v>
      </c>
      <c r="F106" s="10"/>
      <c r="G106" s="11"/>
      <c r="H106" s="11"/>
      <c r="I106" s="55">
        <v>17273517</v>
      </c>
      <c r="J106" s="11"/>
      <c r="K106" s="11"/>
      <c r="L106" s="55">
        <v>37123415</v>
      </c>
      <c r="M106" s="75">
        <v>22650012</v>
      </c>
      <c r="N106" s="56"/>
      <c r="O106" s="56"/>
      <c r="P106" s="11"/>
      <c r="Q106" s="11"/>
      <c r="R106" s="55">
        <v>48766670</v>
      </c>
      <c r="S106" s="57">
        <v>22013424</v>
      </c>
      <c r="T106" s="57">
        <v>25554814</v>
      </c>
      <c r="U106" s="77">
        <f t="shared" si="19"/>
        <v>173381852</v>
      </c>
      <c r="V106" s="14">
        <f t="shared" si="20"/>
        <v>0</v>
      </c>
      <c r="W106" s="15">
        <f t="shared" si="21"/>
        <v>0</v>
      </c>
      <c r="X106" s="16">
        <f t="shared" si="22"/>
        <v>173381852</v>
      </c>
      <c r="Y106" s="16">
        <f t="shared" si="23"/>
        <v>411578735.01999998</v>
      </c>
      <c r="Z106" s="16">
        <f t="shared" si="24"/>
        <v>0.64508446312756251</v>
      </c>
      <c r="AA106" s="16">
        <f t="shared" si="25"/>
        <v>93.300461299072097</v>
      </c>
      <c r="AB106" s="14">
        <f t="shared" si="14"/>
        <v>0</v>
      </c>
      <c r="AC106" s="15">
        <f t="shared" si="15"/>
        <v>0</v>
      </c>
      <c r="AD106" s="16">
        <f t="shared" si="16"/>
        <v>72.789303454253059</v>
      </c>
      <c r="AE106" s="72">
        <f t="shared" si="17"/>
        <v>6</v>
      </c>
      <c r="AF106" s="4">
        <v>114897</v>
      </c>
      <c r="AG106" s="50">
        <v>1</v>
      </c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30"/>
      <c r="BF106" s="30"/>
    </row>
    <row r="107" spans="1:58" x14ac:dyDescent="0.2">
      <c r="A107" s="92" t="s">
        <v>145</v>
      </c>
      <c r="B107" s="53">
        <v>95139021</v>
      </c>
      <c r="C107" s="54">
        <v>49401833.729999997</v>
      </c>
      <c r="D107" s="47">
        <f t="shared" si="13"/>
        <v>144540854.72999999</v>
      </c>
      <c r="E107" s="47">
        <f t="shared" si="18"/>
        <v>0.37144222360580392</v>
      </c>
      <c r="F107" s="10"/>
      <c r="G107" s="11"/>
      <c r="H107" s="11"/>
      <c r="I107" s="55">
        <v>8844839</v>
      </c>
      <c r="J107" s="11"/>
      <c r="K107" s="11"/>
      <c r="L107" s="55">
        <v>19005826</v>
      </c>
      <c r="M107" s="75">
        <v>11595975</v>
      </c>
      <c r="N107" s="56"/>
      <c r="O107" s="56"/>
      <c r="P107" s="11"/>
      <c r="Q107" s="11"/>
      <c r="R107" s="55">
        <v>24966745</v>
      </c>
      <c r="S107" s="57">
        <v>11270065</v>
      </c>
      <c r="T107" s="57">
        <v>13083127</v>
      </c>
      <c r="U107" s="77">
        <f t="shared" si="19"/>
        <v>88766577</v>
      </c>
      <c r="V107" s="14">
        <f t="shared" si="20"/>
        <v>0</v>
      </c>
      <c r="W107" s="15">
        <f t="shared" si="21"/>
        <v>0</v>
      </c>
      <c r="X107" s="16">
        <f t="shared" si="22"/>
        <v>88766577</v>
      </c>
      <c r="Y107" s="16">
        <f t="shared" si="23"/>
        <v>233307431.72999999</v>
      </c>
      <c r="Z107" s="16">
        <f t="shared" si="24"/>
        <v>0.36567243770236096</v>
      </c>
      <c r="AA107" s="16">
        <f t="shared" si="25"/>
        <v>93.301965972510899</v>
      </c>
      <c r="AB107" s="14">
        <f t="shared" si="14"/>
        <v>0</v>
      </c>
      <c r="AC107" s="15">
        <f t="shared" si="15"/>
        <v>0</v>
      </c>
      <c r="AD107" s="16">
        <f t="shared" si="16"/>
        <v>61.412793750123143</v>
      </c>
      <c r="AE107" s="72">
        <f t="shared" si="17"/>
        <v>6</v>
      </c>
      <c r="AF107" s="4">
        <v>29892</v>
      </c>
      <c r="AG107" s="50">
        <v>1</v>
      </c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30"/>
      <c r="BF107" s="30"/>
    </row>
    <row r="108" spans="1:58" x14ac:dyDescent="0.2">
      <c r="A108" s="92" t="s">
        <v>146</v>
      </c>
      <c r="B108" s="53">
        <v>91884626</v>
      </c>
      <c r="C108" s="54">
        <v>43652281.590000004</v>
      </c>
      <c r="D108" s="47">
        <f t="shared" si="13"/>
        <v>135536907.59</v>
      </c>
      <c r="E108" s="47">
        <f t="shared" si="18"/>
        <v>0.34830380953486129</v>
      </c>
      <c r="F108" s="10"/>
      <c r="G108" s="11"/>
      <c r="H108" s="11"/>
      <c r="I108" s="55">
        <v>8546271</v>
      </c>
      <c r="J108" s="11"/>
      <c r="K108" s="11"/>
      <c r="L108" s="55">
        <v>18355699</v>
      </c>
      <c r="M108" s="75">
        <v>11199315</v>
      </c>
      <c r="N108" s="56"/>
      <c r="O108" s="56"/>
      <c r="P108" s="11"/>
      <c r="Q108" s="11"/>
      <c r="R108" s="55">
        <v>24112714</v>
      </c>
      <c r="S108" s="57">
        <v>10884553</v>
      </c>
      <c r="T108" s="57">
        <v>12635596</v>
      </c>
      <c r="U108" s="77">
        <f t="shared" si="19"/>
        <v>85734148</v>
      </c>
      <c r="V108" s="14">
        <f t="shared" si="20"/>
        <v>0</v>
      </c>
      <c r="W108" s="15">
        <f t="shared" si="21"/>
        <v>0</v>
      </c>
      <c r="X108" s="16">
        <f t="shared" si="22"/>
        <v>85734148</v>
      </c>
      <c r="Y108" s="16">
        <f t="shared" si="23"/>
        <v>221271055.59</v>
      </c>
      <c r="Z108" s="16">
        <f t="shared" si="24"/>
        <v>0.34680732495571731</v>
      </c>
      <c r="AA108" s="16">
        <f t="shared" si="25"/>
        <v>93.306303494123171</v>
      </c>
      <c r="AB108" s="14">
        <f t="shared" si="14"/>
        <v>0</v>
      </c>
      <c r="AC108" s="15">
        <f t="shared" si="15"/>
        <v>0</v>
      </c>
      <c r="AD108" s="16">
        <f t="shared" si="16"/>
        <v>63.255204449068835</v>
      </c>
      <c r="AE108" s="72">
        <f t="shared" si="17"/>
        <v>6</v>
      </c>
      <c r="AF108" s="4">
        <v>36632</v>
      </c>
      <c r="AG108" s="50">
        <v>1</v>
      </c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30"/>
      <c r="BF108" s="30"/>
    </row>
    <row r="109" spans="1:58" x14ac:dyDescent="0.2">
      <c r="A109" s="92" t="s">
        <v>147</v>
      </c>
      <c r="B109" s="53">
        <v>58516061</v>
      </c>
      <c r="C109" s="54">
        <v>43895727.619999997</v>
      </c>
      <c r="D109" s="47">
        <f t="shared" si="13"/>
        <v>102411788.62</v>
      </c>
      <c r="E109" s="47">
        <f t="shared" si="18"/>
        <v>0.26317861866472697</v>
      </c>
      <c r="F109" s="10"/>
      <c r="G109" s="11"/>
      <c r="H109" s="11"/>
      <c r="I109" s="55">
        <v>5439039</v>
      </c>
      <c r="J109" s="11"/>
      <c r="K109" s="11"/>
      <c r="L109" s="55">
        <v>11689694</v>
      </c>
      <c r="M109" s="75">
        <v>7132203</v>
      </c>
      <c r="N109" s="56"/>
      <c r="O109" s="56"/>
      <c r="P109" s="11"/>
      <c r="Q109" s="11"/>
      <c r="R109" s="55">
        <v>15356008</v>
      </c>
      <c r="S109" s="57">
        <v>6931749</v>
      </c>
      <c r="T109" s="57">
        <v>8046888</v>
      </c>
      <c r="U109" s="77">
        <f t="shared" si="19"/>
        <v>54595581</v>
      </c>
      <c r="V109" s="14">
        <f t="shared" si="20"/>
        <v>0</v>
      </c>
      <c r="W109" s="15">
        <f t="shared" si="21"/>
        <v>0</v>
      </c>
      <c r="X109" s="16">
        <f t="shared" si="22"/>
        <v>54595581</v>
      </c>
      <c r="Y109" s="16">
        <f t="shared" si="23"/>
        <v>157007369.62</v>
      </c>
      <c r="Z109" s="16">
        <f t="shared" si="24"/>
        <v>0.24608417811835392</v>
      </c>
      <c r="AA109" s="16">
        <f t="shared" si="25"/>
        <v>93.300164206199725</v>
      </c>
      <c r="AB109" s="14">
        <f t="shared" si="14"/>
        <v>0</v>
      </c>
      <c r="AC109" s="15">
        <f t="shared" si="15"/>
        <v>0</v>
      </c>
      <c r="AD109" s="16">
        <f t="shared" si="16"/>
        <v>53.309859866404118</v>
      </c>
      <c r="AE109" s="72">
        <f t="shared" si="17"/>
        <v>6</v>
      </c>
      <c r="AF109" s="4">
        <v>7112</v>
      </c>
      <c r="AG109" s="50">
        <v>1</v>
      </c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30"/>
      <c r="BF109" s="30"/>
    </row>
    <row r="110" spans="1:58" x14ac:dyDescent="0.2">
      <c r="A110" s="92" t="s">
        <v>148</v>
      </c>
      <c r="B110" s="53">
        <v>27324163</v>
      </c>
      <c r="C110" s="54">
        <v>28327624.739999998</v>
      </c>
      <c r="D110" s="47">
        <f t="shared" si="13"/>
        <v>55651787.739999995</v>
      </c>
      <c r="E110" s="47">
        <f t="shared" si="18"/>
        <v>0.14301440118364947</v>
      </c>
      <c r="F110" s="10"/>
      <c r="G110" s="11"/>
      <c r="H110" s="11"/>
      <c r="I110" s="55">
        <v>2541144</v>
      </c>
      <c r="J110" s="11"/>
      <c r="K110" s="11"/>
      <c r="L110" s="55">
        <v>5458520</v>
      </c>
      <c r="M110" s="75">
        <v>3330393</v>
      </c>
      <c r="N110" s="56"/>
      <c r="O110" s="56"/>
      <c r="P110" s="11"/>
      <c r="Q110" s="11"/>
      <c r="R110" s="55">
        <v>7170511</v>
      </c>
      <c r="S110" s="57">
        <v>3236791</v>
      </c>
      <c r="T110" s="57">
        <v>3757507</v>
      </c>
      <c r="U110" s="77">
        <f t="shared" si="19"/>
        <v>25494866</v>
      </c>
      <c r="V110" s="14">
        <f t="shared" si="20"/>
        <v>0</v>
      </c>
      <c r="W110" s="15">
        <f t="shared" si="21"/>
        <v>0</v>
      </c>
      <c r="X110" s="16">
        <f t="shared" si="22"/>
        <v>25494866</v>
      </c>
      <c r="Y110" s="16">
        <f t="shared" si="23"/>
        <v>81146653.739999995</v>
      </c>
      <c r="Z110" s="16">
        <f t="shared" si="24"/>
        <v>0.12718452414681342</v>
      </c>
      <c r="AA110" s="16">
        <f t="shared" si="25"/>
        <v>93.30520389590707</v>
      </c>
      <c r="AB110" s="14">
        <f t="shared" si="14"/>
        <v>0</v>
      </c>
      <c r="AC110" s="15">
        <f t="shared" si="15"/>
        <v>0</v>
      </c>
      <c r="AD110" s="16">
        <f t="shared" si="16"/>
        <v>45.811405231238311</v>
      </c>
      <c r="AE110" s="72">
        <f t="shared" si="17"/>
        <v>6</v>
      </c>
      <c r="AF110" s="4">
        <v>20897</v>
      </c>
      <c r="AG110" s="50">
        <v>0</v>
      </c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30"/>
      <c r="BF110" s="30"/>
    </row>
    <row r="111" spans="1:58" x14ac:dyDescent="0.2">
      <c r="A111" s="92" t="s">
        <v>149</v>
      </c>
      <c r="B111" s="53">
        <v>21228147</v>
      </c>
      <c r="C111" s="54">
        <v>27370099.120000001</v>
      </c>
      <c r="D111" s="47">
        <f t="shared" si="13"/>
        <v>48598246.120000005</v>
      </c>
      <c r="E111" s="47">
        <f t="shared" si="18"/>
        <v>0.12488815453509484</v>
      </c>
      <c r="F111" s="10"/>
      <c r="G111" s="11"/>
      <c r="H111" s="11"/>
      <c r="I111" s="55">
        <v>1976119</v>
      </c>
      <c r="J111" s="11"/>
      <c r="K111" s="11"/>
      <c r="L111" s="55">
        <v>4240725</v>
      </c>
      <c r="M111" s="75">
        <v>2587383</v>
      </c>
      <c r="N111" s="56"/>
      <c r="O111" s="56"/>
      <c r="P111" s="11"/>
      <c r="Q111" s="11"/>
      <c r="R111" s="55">
        <v>5570771</v>
      </c>
      <c r="S111" s="57">
        <v>2514663</v>
      </c>
      <c r="T111" s="57">
        <v>2919207</v>
      </c>
      <c r="U111" s="77">
        <f t="shared" si="19"/>
        <v>19808868</v>
      </c>
      <c r="V111" s="14">
        <f t="shared" si="20"/>
        <v>0</v>
      </c>
      <c r="W111" s="15">
        <f t="shared" si="21"/>
        <v>0</v>
      </c>
      <c r="X111" s="16">
        <f t="shared" si="22"/>
        <v>19808868</v>
      </c>
      <c r="Y111" s="16">
        <f t="shared" si="23"/>
        <v>68407114.120000005</v>
      </c>
      <c r="Z111" s="16">
        <f t="shared" si="24"/>
        <v>0.10721731404335494</v>
      </c>
      <c r="AA111" s="16">
        <f t="shared" si="25"/>
        <v>93.314164444028009</v>
      </c>
      <c r="AB111" s="14">
        <f t="shared" si="14"/>
        <v>0</v>
      </c>
      <c r="AC111" s="15">
        <f t="shared" si="15"/>
        <v>0</v>
      </c>
      <c r="AD111" s="16">
        <f t="shared" si="16"/>
        <v>40.7604586204355</v>
      </c>
      <c r="AE111" s="72">
        <f t="shared" si="17"/>
        <v>6</v>
      </c>
      <c r="AF111" s="4">
        <v>9281</v>
      </c>
      <c r="AG111" s="50">
        <v>1</v>
      </c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30"/>
      <c r="BF111" s="30"/>
    </row>
    <row r="112" spans="1:58" x14ac:dyDescent="0.2">
      <c r="A112" s="92" t="s">
        <v>150</v>
      </c>
      <c r="B112" s="53">
        <v>32707821</v>
      </c>
      <c r="C112" s="54">
        <v>28469607.050000001</v>
      </c>
      <c r="D112" s="47">
        <f t="shared" si="13"/>
        <v>61177428.049999997</v>
      </c>
      <c r="E112" s="47">
        <f t="shared" si="18"/>
        <v>0.15721423504672036</v>
      </c>
      <c r="F112" s="10"/>
      <c r="G112" s="11"/>
      <c r="H112" s="11"/>
      <c r="I112" s="55">
        <v>3042984</v>
      </c>
      <c r="J112" s="11"/>
      <c r="K112" s="11"/>
      <c r="L112" s="55">
        <v>6534008</v>
      </c>
      <c r="M112" s="75">
        <v>3986577</v>
      </c>
      <c r="N112" s="56"/>
      <c r="O112" s="56"/>
      <c r="P112" s="11"/>
      <c r="Q112" s="11"/>
      <c r="R112" s="55">
        <v>8583311</v>
      </c>
      <c r="S112" s="57">
        <v>3874533</v>
      </c>
      <c r="T112" s="57">
        <v>4497845</v>
      </c>
      <c r="U112" s="77">
        <f t="shared" si="19"/>
        <v>30519258</v>
      </c>
      <c r="V112" s="14">
        <f t="shared" si="20"/>
        <v>0</v>
      </c>
      <c r="W112" s="15">
        <f t="shared" si="21"/>
        <v>0</v>
      </c>
      <c r="X112" s="16">
        <f t="shared" si="22"/>
        <v>30519258</v>
      </c>
      <c r="Y112" s="16">
        <f t="shared" si="23"/>
        <v>91696686.049999997</v>
      </c>
      <c r="Z112" s="16">
        <f t="shared" si="24"/>
        <v>0.1437200284127082</v>
      </c>
      <c r="AA112" s="16">
        <f t="shared" si="25"/>
        <v>93.308747164783611</v>
      </c>
      <c r="AB112" s="14">
        <f t="shared" si="14"/>
        <v>0</v>
      </c>
      <c r="AC112" s="15">
        <f t="shared" si="15"/>
        <v>0</v>
      </c>
      <c r="AD112" s="16">
        <f t="shared" si="16"/>
        <v>49.88646788985109</v>
      </c>
      <c r="AE112" s="72">
        <f t="shared" si="17"/>
        <v>6</v>
      </c>
      <c r="AF112" s="4">
        <v>25048</v>
      </c>
      <c r="AG112" s="50">
        <v>1</v>
      </c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30"/>
      <c r="BF112" s="30"/>
    </row>
    <row r="113" spans="1:58" x14ac:dyDescent="0.2">
      <c r="A113" s="92" t="s">
        <v>151</v>
      </c>
      <c r="B113" s="53">
        <v>22242329</v>
      </c>
      <c r="C113" s="54">
        <v>31375509.27</v>
      </c>
      <c r="D113" s="47">
        <f t="shared" si="13"/>
        <v>53617838.269999996</v>
      </c>
      <c r="E113" s="47">
        <f t="shared" si="18"/>
        <v>0.13778754186245687</v>
      </c>
      <c r="F113" s="10"/>
      <c r="G113" s="11"/>
      <c r="H113" s="11"/>
      <c r="I113" s="55">
        <v>2070016</v>
      </c>
      <c r="J113" s="11"/>
      <c r="K113" s="11"/>
      <c r="L113" s="55">
        <v>4443327</v>
      </c>
      <c r="M113" s="75">
        <v>2710996</v>
      </c>
      <c r="N113" s="56"/>
      <c r="O113" s="56"/>
      <c r="P113" s="11"/>
      <c r="Q113" s="11"/>
      <c r="R113" s="55">
        <v>5836917</v>
      </c>
      <c r="S113" s="57">
        <v>2634802</v>
      </c>
      <c r="T113" s="57">
        <v>3058674</v>
      </c>
      <c r="U113" s="77">
        <f t="shared" si="19"/>
        <v>20754732</v>
      </c>
      <c r="V113" s="14">
        <f t="shared" si="20"/>
        <v>0</v>
      </c>
      <c r="W113" s="15">
        <f t="shared" si="21"/>
        <v>0</v>
      </c>
      <c r="X113" s="16">
        <f t="shared" si="22"/>
        <v>20754732</v>
      </c>
      <c r="Y113" s="16">
        <f t="shared" si="23"/>
        <v>74372570.269999996</v>
      </c>
      <c r="Z113" s="16">
        <f t="shared" si="24"/>
        <v>0.11656722148608704</v>
      </c>
      <c r="AA113" s="16">
        <f t="shared" si="25"/>
        <v>93.311864958026661</v>
      </c>
      <c r="AB113" s="14">
        <f t="shared" si="14"/>
        <v>0</v>
      </c>
      <c r="AC113" s="15">
        <f t="shared" si="15"/>
        <v>0</v>
      </c>
      <c r="AD113" s="16">
        <f t="shared" si="16"/>
        <v>38.708632555245316</v>
      </c>
      <c r="AE113" s="72">
        <f t="shared" si="17"/>
        <v>6</v>
      </c>
      <c r="AF113" s="4">
        <v>11958</v>
      </c>
      <c r="AG113" s="50">
        <v>1</v>
      </c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30"/>
      <c r="BF113" s="30"/>
    </row>
    <row r="114" spans="1:58" x14ac:dyDescent="0.2">
      <c r="A114" s="92" t="s">
        <v>152</v>
      </c>
      <c r="B114" s="53">
        <v>140604222</v>
      </c>
      <c r="C114" s="54">
        <v>46779120.229999997</v>
      </c>
      <c r="D114" s="47">
        <f t="shared" si="13"/>
        <v>187383342.22999999</v>
      </c>
      <c r="E114" s="47">
        <f t="shared" si="18"/>
        <v>0.48153918443760502</v>
      </c>
      <c r="F114" s="10"/>
      <c r="G114" s="11"/>
      <c r="H114" s="11"/>
      <c r="I114" s="55">
        <v>13093145</v>
      </c>
      <c r="J114" s="11"/>
      <c r="K114" s="11"/>
      <c r="L114" s="55">
        <v>28088363</v>
      </c>
      <c r="M114" s="75">
        <v>17137480</v>
      </c>
      <c r="N114" s="56"/>
      <c r="O114" s="56"/>
      <c r="P114" s="11"/>
      <c r="Q114" s="11"/>
      <c r="R114" s="55">
        <v>36897897</v>
      </c>
      <c r="S114" s="57">
        <v>16655824</v>
      </c>
      <c r="T114" s="57">
        <v>19335314</v>
      </c>
      <c r="U114" s="77">
        <f t="shared" si="19"/>
        <v>131208023</v>
      </c>
      <c r="V114" s="14">
        <f t="shared" si="20"/>
        <v>0</v>
      </c>
      <c r="W114" s="15">
        <f t="shared" si="21"/>
        <v>0</v>
      </c>
      <c r="X114" s="16">
        <f t="shared" si="22"/>
        <v>131208023</v>
      </c>
      <c r="Y114" s="16">
        <f t="shared" si="23"/>
        <v>318591365.23000002</v>
      </c>
      <c r="Z114" s="16">
        <f t="shared" si="24"/>
        <v>0.49934149242789455</v>
      </c>
      <c r="AA114" s="16">
        <f t="shared" si="25"/>
        <v>93.317271084505563</v>
      </c>
      <c r="AB114" s="14">
        <f t="shared" si="14"/>
        <v>0</v>
      </c>
      <c r="AC114" s="15">
        <f t="shared" si="15"/>
        <v>0</v>
      </c>
      <c r="AD114" s="16">
        <f t="shared" si="16"/>
        <v>70.021177677016397</v>
      </c>
      <c r="AE114" s="72">
        <f t="shared" si="17"/>
        <v>6</v>
      </c>
      <c r="AF114" s="4">
        <v>272196</v>
      </c>
      <c r="AG114" s="50">
        <v>1</v>
      </c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30"/>
      <c r="BF114" s="30"/>
    </row>
    <row r="115" spans="1:58" x14ac:dyDescent="0.2">
      <c r="A115" s="92" t="s">
        <v>153</v>
      </c>
      <c r="B115" s="53">
        <v>38313955</v>
      </c>
      <c r="C115" s="54">
        <v>33648970.359999999</v>
      </c>
      <c r="D115" s="47">
        <f t="shared" si="13"/>
        <v>71962925.359999999</v>
      </c>
      <c r="E115" s="47">
        <f t="shared" si="18"/>
        <v>0.18493089073555186</v>
      </c>
      <c r="F115" s="10"/>
      <c r="G115" s="11"/>
      <c r="H115" s="11"/>
      <c r="I115" s="55">
        <v>3567914</v>
      </c>
      <c r="J115" s="11"/>
      <c r="K115" s="11"/>
      <c r="L115" s="55">
        <v>7653940</v>
      </c>
      <c r="M115" s="75">
        <v>4669879</v>
      </c>
      <c r="N115" s="56"/>
      <c r="O115" s="56"/>
      <c r="P115" s="11"/>
      <c r="Q115" s="11"/>
      <c r="R115" s="55">
        <v>10054494</v>
      </c>
      <c r="S115" s="57">
        <v>4538630</v>
      </c>
      <c r="T115" s="57">
        <v>5268778</v>
      </c>
      <c r="U115" s="77">
        <f t="shared" si="19"/>
        <v>35753635</v>
      </c>
      <c r="V115" s="14">
        <f t="shared" si="20"/>
        <v>0</v>
      </c>
      <c r="W115" s="15">
        <f t="shared" si="21"/>
        <v>0</v>
      </c>
      <c r="X115" s="16">
        <f t="shared" si="22"/>
        <v>35753635</v>
      </c>
      <c r="Y115" s="16">
        <f t="shared" si="23"/>
        <v>107716560.36</v>
      </c>
      <c r="Z115" s="16">
        <f t="shared" si="24"/>
        <v>0.16882864345846663</v>
      </c>
      <c r="AA115" s="16">
        <f t="shared" si="25"/>
        <v>93.317526212055114</v>
      </c>
      <c r="AB115" s="14">
        <f t="shared" si="14"/>
        <v>0</v>
      </c>
      <c r="AC115" s="15">
        <f t="shared" si="15"/>
        <v>0</v>
      </c>
      <c r="AD115" s="16">
        <f t="shared" si="16"/>
        <v>49.683409646202854</v>
      </c>
      <c r="AE115" s="72">
        <f t="shared" si="17"/>
        <v>6</v>
      </c>
      <c r="AF115" s="4">
        <v>45964</v>
      </c>
      <c r="AG115" s="50">
        <v>1</v>
      </c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30"/>
      <c r="BF115" s="30"/>
    </row>
    <row r="116" spans="1:58" x14ac:dyDescent="0.2">
      <c r="A116" s="92" t="s">
        <v>154</v>
      </c>
      <c r="B116" s="53">
        <v>30310612</v>
      </c>
      <c r="C116" s="54">
        <v>34088204.600000001</v>
      </c>
      <c r="D116" s="47">
        <f t="shared" si="13"/>
        <v>64398816.600000001</v>
      </c>
      <c r="E116" s="47">
        <f t="shared" si="18"/>
        <v>0.1654925846409955</v>
      </c>
      <c r="F116" s="10"/>
      <c r="G116" s="11"/>
      <c r="H116" s="11"/>
      <c r="I116" s="55">
        <v>2819914</v>
      </c>
      <c r="J116" s="11"/>
      <c r="K116" s="11"/>
      <c r="L116" s="55">
        <v>6055120</v>
      </c>
      <c r="M116" s="75">
        <v>3694395</v>
      </c>
      <c r="N116" s="56"/>
      <c r="O116" s="56"/>
      <c r="P116" s="11"/>
      <c r="Q116" s="11"/>
      <c r="R116" s="55">
        <v>7954227</v>
      </c>
      <c r="S116" s="57">
        <v>3590562</v>
      </c>
      <c r="T116" s="57">
        <v>4168191</v>
      </c>
      <c r="U116" s="77">
        <f t="shared" si="19"/>
        <v>28282409</v>
      </c>
      <c r="V116" s="14">
        <f t="shared" si="20"/>
        <v>0</v>
      </c>
      <c r="W116" s="15">
        <f t="shared" si="21"/>
        <v>0</v>
      </c>
      <c r="X116" s="16">
        <f t="shared" si="22"/>
        <v>28282409</v>
      </c>
      <c r="Y116" s="16">
        <f t="shared" si="23"/>
        <v>92681225.599999994</v>
      </c>
      <c r="Z116" s="16">
        <f t="shared" si="24"/>
        <v>0.14526313818247982</v>
      </c>
      <c r="AA116" s="16">
        <f t="shared" si="25"/>
        <v>93.308604260448462</v>
      </c>
      <c r="AB116" s="14">
        <f t="shared" si="14"/>
        <v>0</v>
      </c>
      <c r="AC116" s="15">
        <f t="shared" si="15"/>
        <v>0</v>
      </c>
      <c r="AD116" s="16">
        <f t="shared" si="16"/>
        <v>43.917591181326152</v>
      </c>
      <c r="AE116" s="72">
        <f t="shared" si="17"/>
        <v>6</v>
      </c>
      <c r="AF116" s="4">
        <v>25930</v>
      </c>
      <c r="AG116" s="50">
        <v>1</v>
      </c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30"/>
      <c r="BF116" s="30"/>
    </row>
    <row r="117" spans="1:58" x14ac:dyDescent="0.2">
      <c r="A117" s="92" t="s">
        <v>155</v>
      </c>
      <c r="B117" s="53">
        <v>26329775</v>
      </c>
      <c r="C117" s="54">
        <v>30888412.210000001</v>
      </c>
      <c r="D117" s="47">
        <f t="shared" si="13"/>
        <v>57218187.210000001</v>
      </c>
      <c r="E117" s="47">
        <f t="shared" si="18"/>
        <v>0.14703974684303828</v>
      </c>
      <c r="F117" s="10"/>
      <c r="G117" s="11"/>
      <c r="H117" s="11"/>
      <c r="I117" s="55">
        <v>2451697</v>
      </c>
      <c r="J117" s="11"/>
      <c r="K117" s="11"/>
      <c r="L117" s="55">
        <v>5259873</v>
      </c>
      <c r="M117" s="75">
        <v>3209192</v>
      </c>
      <c r="N117" s="56"/>
      <c r="O117" s="56"/>
      <c r="P117" s="11"/>
      <c r="Q117" s="11"/>
      <c r="R117" s="55">
        <v>6909560</v>
      </c>
      <c r="S117" s="57">
        <v>3118997</v>
      </c>
      <c r="T117" s="57">
        <v>3620762</v>
      </c>
      <c r="U117" s="77">
        <f t="shared" si="19"/>
        <v>24570081</v>
      </c>
      <c r="V117" s="14">
        <f t="shared" si="20"/>
        <v>0</v>
      </c>
      <c r="W117" s="15">
        <f t="shared" si="21"/>
        <v>0</v>
      </c>
      <c r="X117" s="16">
        <f t="shared" si="22"/>
        <v>24570081</v>
      </c>
      <c r="Y117" s="16">
        <f t="shared" si="23"/>
        <v>81788268.210000008</v>
      </c>
      <c r="Z117" s="16">
        <f t="shared" si="24"/>
        <v>0.12819015318130356</v>
      </c>
      <c r="AA117" s="16">
        <f t="shared" si="25"/>
        <v>93.316714632008825</v>
      </c>
      <c r="AB117" s="14">
        <f t="shared" si="14"/>
        <v>0</v>
      </c>
      <c r="AC117" s="15">
        <f t="shared" si="15"/>
        <v>0</v>
      </c>
      <c r="AD117" s="16">
        <f t="shared" si="16"/>
        <v>42.941033608464082</v>
      </c>
      <c r="AE117" s="72">
        <f t="shared" si="17"/>
        <v>6</v>
      </c>
      <c r="AF117" s="4">
        <v>11141</v>
      </c>
      <c r="AG117" s="50">
        <v>1</v>
      </c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30"/>
      <c r="BF117" s="30"/>
    </row>
    <row r="118" spans="1:58" x14ac:dyDescent="0.2">
      <c r="A118" s="92" t="s">
        <v>156</v>
      </c>
      <c r="B118" s="53">
        <v>43995163</v>
      </c>
      <c r="C118" s="54">
        <v>28308005.27</v>
      </c>
      <c r="D118" s="47">
        <f t="shared" si="13"/>
        <v>72303168.269999996</v>
      </c>
      <c r="E118" s="47">
        <f t="shared" si="18"/>
        <v>0.18580524963769465</v>
      </c>
      <c r="F118" s="10"/>
      <c r="G118" s="11"/>
      <c r="H118" s="11"/>
      <c r="I118" s="55">
        <v>4100186</v>
      </c>
      <c r="J118" s="11"/>
      <c r="K118" s="11"/>
      <c r="L118" s="55">
        <v>8788869</v>
      </c>
      <c r="M118" s="75">
        <v>5362330</v>
      </c>
      <c r="N118" s="56"/>
      <c r="O118" s="56"/>
      <c r="P118" s="11"/>
      <c r="Q118" s="11"/>
      <c r="R118" s="55">
        <v>11545379</v>
      </c>
      <c r="S118" s="57">
        <v>5211619</v>
      </c>
      <c r="T118" s="57">
        <v>6050034</v>
      </c>
      <c r="U118" s="77">
        <f t="shared" si="19"/>
        <v>41058417</v>
      </c>
      <c r="V118" s="14">
        <f t="shared" si="20"/>
        <v>0</v>
      </c>
      <c r="W118" s="15">
        <f t="shared" si="21"/>
        <v>0</v>
      </c>
      <c r="X118" s="16">
        <f t="shared" si="22"/>
        <v>41058417</v>
      </c>
      <c r="Y118" s="16">
        <f t="shared" si="23"/>
        <v>113361585.27</v>
      </c>
      <c r="Z118" s="16">
        <f t="shared" si="24"/>
        <v>0.17767632569654945</v>
      </c>
      <c r="AA118" s="16">
        <f t="shared" si="25"/>
        <v>93.324843460632252</v>
      </c>
      <c r="AB118" s="14">
        <f t="shared" si="14"/>
        <v>0</v>
      </c>
      <c r="AC118" s="15">
        <f t="shared" si="15"/>
        <v>0</v>
      </c>
      <c r="AD118" s="16">
        <f t="shared" si="16"/>
        <v>56.786470057130188</v>
      </c>
      <c r="AE118" s="72">
        <f t="shared" si="17"/>
        <v>6</v>
      </c>
      <c r="AF118" s="4">
        <v>54479</v>
      </c>
      <c r="AG118" s="50">
        <v>1</v>
      </c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30"/>
      <c r="BF118" s="30"/>
    </row>
    <row r="119" spans="1:58" x14ac:dyDescent="0.2">
      <c r="A119" s="92" t="s">
        <v>157</v>
      </c>
      <c r="B119" s="53">
        <v>33201005</v>
      </c>
      <c r="C119" s="54">
        <v>31298918.530000001</v>
      </c>
      <c r="D119" s="47">
        <f t="shared" si="13"/>
        <v>64499923.530000001</v>
      </c>
      <c r="E119" s="47">
        <f t="shared" si="18"/>
        <v>0.16575241002373114</v>
      </c>
      <c r="F119" s="10"/>
      <c r="G119" s="11"/>
      <c r="H119" s="11"/>
      <c r="I119" s="55">
        <v>3088073</v>
      </c>
      <c r="J119" s="11"/>
      <c r="K119" s="11"/>
      <c r="L119" s="55">
        <v>6632531</v>
      </c>
      <c r="M119" s="75">
        <v>4046689</v>
      </c>
      <c r="N119" s="56"/>
      <c r="O119" s="56"/>
      <c r="P119" s="11"/>
      <c r="Q119" s="11"/>
      <c r="R119" s="55">
        <v>8712735</v>
      </c>
      <c r="S119" s="57">
        <v>3932955</v>
      </c>
      <c r="T119" s="57">
        <v>4565666</v>
      </c>
      <c r="U119" s="77">
        <f t="shared" si="19"/>
        <v>30978649</v>
      </c>
      <c r="V119" s="14">
        <f t="shared" si="20"/>
        <v>0</v>
      </c>
      <c r="W119" s="15">
        <f t="shared" si="21"/>
        <v>0</v>
      </c>
      <c r="X119" s="16">
        <f t="shared" si="22"/>
        <v>30978649</v>
      </c>
      <c r="Y119" s="16">
        <f t="shared" si="23"/>
        <v>95478572.530000001</v>
      </c>
      <c r="Z119" s="16">
        <f t="shared" si="24"/>
        <v>0.14964753632791097</v>
      </c>
      <c r="AA119" s="16">
        <f t="shared" si="25"/>
        <v>93.306359250269693</v>
      </c>
      <c r="AB119" s="14">
        <f t="shared" si="14"/>
        <v>0</v>
      </c>
      <c r="AC119" s="15">
        <f t="shared" si="15"/>
        <v>0</v>
      </c>
      <c r="AD119" s="16">
        <f t="shared" si="16"/>
        <v>48.028970120547989</v>
      </c>
      <c r="AE119" s="72">
        <f t="shared" si="17"/>
        <v>6</v>
      </c>
      <c r="AF119" s="4">
        <v>32580</v>
      </c>
      <c r="AG119" s="50">
        <v>0</v>
      </c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30"/>
      <c r="BF119" s="30"/>
    </row>
    <row r="120" spans="1:58" x14ac:dyDescent="0.2">
      <c r="A120" s="92" t="s">
        <v>158</v>
      </c>
      <c r="B120" s="53">
        <v>25439271</v>
      </c>
      <c r="C120" s="54">
        <v>22038167.710000001</v>
      </c>
      <c r="D120" s="47">
        <f t="shared" si="13"/>
        <v>47477438.710000001</v>
      </c>
      <c r="E120" s="47">
        <f t="shared" si="18"/>
        <v>0.12200789485085586</v>
      </c>
      <c r="F120" s="10"/>
      <c r="G120" s="11"/>
      <c r="H120" s="11"/>
      <c r="I120" s="55">
        <v>2366952</v>
      </c>
      <c r="J120" s="11"/>
      <c r="K120" s="11"/>
      <c r="L120" s="55">
        <v>5081977</v>
      </c>
      <c r="M120" s="75">
        <v>3100654</v>
      </c>
      <c r="N120" s="56"/>
      <c r="O120" s="56"/>
      <c r="P120" s="11"/>
      <c r="Q120" s="11"/>
      <c r="R120" s="55">
        <v>6675871</v>
      </c>
      <c r="S120" s="57">
        <v>3013509</v>
      </c>
      <c r="T120" s="57">
        <v>3498304</v>
      </c>
      <c r="U120" s="77">
        <f t="shared" si="19"/>
        <v>23737267</v>
      </c>
      <c r="V120" s="14">
        <f t="shared" si="20"/>
        <v>0</v>
      </c>
      <c r="W120" s="15">
        <f t="shared" si="21"/>
        <v>0</v>
      </c>
      <c r="X120" s="16">
        <f t="shared" si="22"/>
        <v>23737267</v>
      </c>
      <c r="Y120" s="16">
        <f t="shared" si="23"/>
        <v>71214705.710000008</v>
      </c>
      <c r="Z120" s="16">
        <f t="shared" si="24"/>
        <v>0.11161776907033442</v>
      </c>
      <c r="AA120" s="16">
        <f t="shared" si="25"/>
        <v>93.30954098488121</v>
      </c>
      <c r="AB120" s="14">
        <f t="shared" si="14"/>
        <v>0</v>
      </c>
      <c r="AC120" s="15">
        <f t="shared" si="15"/>
        <v>0</v>
      </c>
      <c r="AD120" s="16">
        <f t="shared" si="16"/>
        <v>49.996940957559083</v>
      </c>
      <c r="AE120" s="72">
        <f t="shared" si="17"/>
        <v>6</v>
      </c>
      <c r="AF120" s="4">
        <v>12279</v>
      </c>
      <c r="AG120" s="50">
        <v>0</v>
      </c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30"/>
      <c r="BF120" s="30"/>
    </row>
    <row r="121" spans="1:58" x14ac:dyDescent="0.2">
      <c r="A121" s="92" t="s">
        <v>159</v>
      </c>
      <c r="B121" s="53">
        <v>26033134</v>
      </c>
      <c r="C121" s="54">
        <v>35610182.950000003</v>
      </c>
      <c r="D121" s="47">
        <f t="shared" ref="D121:D181" si="26">B121+C121</f>
        <v>61643316.950000003</v>
      </c>
      <c r="E121" s="47">
        <f t="shared" si="18"/>
        <v>0.1584114800006991</v>
      </c>
      <c r="F121" s="10"/>
      <c r="G121" s="11"/>
      <c r="H121" s="11"/>
      <c r="I121" s="55">
        <v>2421828</v>
      </c>
      <c r="J121" s="11"/>
      <c r="K121" s="11"/>
      <c r="L121" s="55">
        <v>5200613</v>
      </c>
      <c r="M121" s="75">
        <v>3173036</v>
      </c>
      <c r="N121" s="56"/>
      <c r="O121" s="56"/>
      <c r="P121" s="11"/>
      <c r="Q121" s="11"/>
      <c r="R121" s="55">
        <v>6831714</v>
      </c>
      <c r="S121" s="57">
        <v>3083857</v>
      </c>
      <c r="T121" s="57">
        <v>3579970</v>
      </c>
      <c r="U121" s="77">
        <f t="shared" si="19"/>
        <v>24291018</v>
      </c>
      <c r="V121" s="14">
        <f t="shared" si="20"/>
        <v>0</v>
      </c>
      <c r="W121" s="15">
        <f t="shared" si="21"/>
        <v>0</v>
      </c>
      <c r="X121" s="16">
        <f t="shared" si="22"/>
        <v>24291018</v>
      </c>
      <c r="Y121" s="16">
        <f t="shared" si="23"/>
        <v>85934334.950000003</v>
      </c>
      <c r="Z121" s="16">
        <f t="shared" si="24"/>
        <v>0.13468845595910373</v>
      </c>
      <c r="AA121" s="16">
        <f t="shared" si="25"/>
        <v>93.308081923597825</v>
      </c>
      <c r="AB121" s="14">
        <f t="shared" ref="AB121:AB181" si="27">(V121/B121)*100</f>
        <v>0</v>
      </c>
      <c r="AC121" s="15">
        <f t="shared" ref="AC121:AC181" si="28">(W121/B121)*100</f>
        <v>0</v>
      </c>
      <c r="AD121" s="16">
        <f t="shared" ref="AD121:AD181" si="29">(X121/D121)*100</f>
        <v>39.405760757006114</v>
      </c>
      <c r="AE121" s="72">
        <f t="shared" ref="AE121:AE181" si="30">COUNT(F121:T121)</f>
        <v>6</v>
      </c>
      <c r="AF121" s="4">
        <v>17144</v>
      </c>
      <c r="AG121" s="50">
        <v>1</v>
      </c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30"/>
      <c r="BF121" s="30"/>
    </row>
    <row r="122" spans="1:58" x14ac:dyDescent="0.2">
      <c r="A122" s="92" t="s">
        <v>160</v>
      </c>
      <c r="B122" s="53">
        <v>37248919</v>
      </c>
      <c r="C122" s="54">
        <v>30395661.949999999</v>
      </c>
      <c r="D122" s="47">
        <f t="shared" si="26"/>
        <v>67644580.950000003</v>
      </c>
      <c r="E122" s="47">
        <f t="shared" ref="E122:E181" si="31">(D122/$D$4)*100</f>
        <v>0.17383357535754076</v>
      </c>
      <c r="F122" s="10"/>
      <c r="G122" s="11"/>
      <c r="H122" s="11"/>
      <c r="I122" s="55">
        <v>3469410</v>
      </c>
      <c r="J122" s="11"/>
      <c r="K122" s="11"/>
      <c r="L122" s="55">
        <v>7441179</v>
      </c>
      <c r="M122" s="75">
        <v>4540067</v>
      </c>
      <c r="N122" s="56"/>
      <c r="O122" s="56"/>
      <c r="P122" s="11"/>
      <c r="Q122" s="11"/>
      <c r="R122" s="55">
        <v>9775004</v>
      </c>
      <c r="S122" s="57">
        <v>4412467</v>
      </c>
      <c r="T122" s="57">
        <v>5122318</v>
      </c>
      <c r="U122" s="77">
        <f t="shared" ref="U122:U181" si="32">I122+L122+M122+R122+S122+T122</f>
        <v>34760445</v>
      </c>
      <c r="V122" s="14">
        <f t="shared" ref="V122:V181" si="33">P122+O122+N122+K122</f>
        <v>0</v>
      </c>
      <c r="W122" s="15">
        <f t="shared" ref="W122:W181" si="34">F122+G122+H122+J122+Q122</f>
        <v>0</v>
      </c>
      <c r="X122" s="16">
        <f t="shared" ref="X122:X181" si="35">U122+V122+W122</f>
        <v>34760445</v>
      </c>
      <c r="Y122" s="16">
        <f t="shared" ref="Y122:Y181" si="36">X122+D122</f>
        <v>102405025.95</v>
      </c>
      <c r="Z122" s="16">
        <f t="shared" ref="Z122:Z181" si="37">(Y122/$Y$4)*100</f>
        <v>0.16050365474618067</v>
      </c>
      <c r="AA122" s="16">
        <f t="shared" ref="AA122:AA181" si="38">(U122/B122)*100</f>
        <v>93.319339012227445</v>
      </c>
      <c r="AB122" s="14">
        <f t="shared" si="27"/>
        <v>0</v>
      </c>
      <c r="AC122" s="15">
        <f t="shared" si="28"/>
        <v>0</v>
      </c>
      <c r="AD122" s="16">
        <f t="shared" si="29"/>
        <v>51.386887924833836</v>
      </c>
      <c r="AE122" s="72">
        <f t="shared" si="30"/>
        <v>6</v>
      </c>
      <c r="AF122" s="4">
        <v>45041</v>
      </c>
      <c r="AG122" s="50">
        <v>1</v>
      </c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30"/>
      <c r="BF122" s="30"/>
    </row>
    <row r="123" spans="1:58" x14ac:dyDescent="0.2">
      <c r="A123" s="92" t="s">
        <v>161</v>
      </c>
      <c r="B123" s="53">
        <v>32202133</v>
      </c>
      <c r="C123" s="54">
        <v>27711529.829999998</v>
      </c>
      <c r="D123" s="47">
        <f t="shared" si="26"/>
        <v>59913662.829999998</v>
      </c>
      <c r="E123" s="47">
        <f t="shared" si="31"/>
        <v>0.15396660125965483</v>
      </c>
      <c r="F123" s="10"/>
      <c r="G123" s="11"/>
      <c r="H123" s="11"/>
      <c r="I123" s="55">
        <v>2994897</v>
      </c>
      <c r="J123" s="11"/>
      <c r="K123" s="11"/>
      <c r="L123" s="55">
        <v>6432987</v>
      </c>
      <c r="M123" s="75">
        <v>3924942</v>
      </c>
      <c r="N123" s="56"/>
      <c r="O123" s="56"/>
      <c r="P123" s="11"/>
      <c r="Q123" s="11"/>
      <c r="R123" s="55">
        <v>8450607</v>
      </c>
      <c r="S123" s="57">
        <v>3814630</v>
      </c>
      <c r="T123" s="57">
        <v>4428305</v>
      </c>
      <c r="U123" s="77">
        <f t="shared" si="32"/>
        <v>30046368</v>
      </c>
      <c r="V123" s="14">
        <f t="shared" si="33"/>
        <v>0</v>
      </c>
      <c r="W123" s="15">
        <f t="shared" si="34"/>
        <v>0</v>
      </c>
      <c r="X123" s="16">
        <f t="shared" si="35"/>
        <v>30046368</v>
      </c>
      <c r="Y123" s="16">
        <f t="shared" si="36"/>
        <v>89960030.829999998</v>
      </c>
      <c r="Z123" s="16">
        <f t="shared" si="37"/>
        <v>0.14099809648350653</v>
      </c>
      <c r="AA123" s="16">
        <f t="shared" si="38"/>
        <v>93.305521097003108</v>
      </c>
      <c r="AB123" s="14">
        <f t="shared" si="27"/>
        <v>0</v>
      </c>
      <c r="AC123" s="15">
        <f t="shared" si="28"/>
        <v>0</v>
      </c>
      <c r="AD123" s="16">
        <f t="shared" si="29"/>
        <v>50.149442682638266</v>
      </c>
      <c r="AE123" s="72">
        <f t="shared" si="30"/>
        <v>6</v>
      </c>
      <c r="AF123" s="6">
        <v>27010</v>
      </c>
      <c r="AG123" s="50">
        <v>1</v>
      </c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30"/>
      <c r="BF123" s="30"/>
    </row>
    <row r="124" spans="1:58" x14ac:dyDescent="0.2">
      <c r="A124" s="92" t="s">
        <v>162</v>
      </c>
      <c r="B124" s="53">
        <v>126528133</v>
      </c>
      <c r="C124" s="54">
        <v>46286655.850000001</v>
      </c>
      <c r="D124" s="47">
        <f t="shared" si="26"/>
        <v>172814788.84999999</v>
      </c>
      <c r="E124" s="47">
        <f t="shared" si="31"/>
        <v>0.44410080155066689</v>
      </c>
      <c r="F124" s="10"/>
      <c r="G124" s="11"/>
      <c r="H124" s="11"/>
      <c r="I124" s="55">
        <v>11781327</v>
      </c>
      <c r="J124" s="11"/>
      <c r="K124" s="11"/>
      <c r="L124" s="55">
        <v>25276397</v>
      </c>
      <c r="M124" s="75">
        <v>15421822</v>
      </c>
      <c r="N124" s="56"/>
      <c r="O124" s="56"/>
      <c r="P124" s="11"/>
      <c r="Q124" s="11"/>
      <c r="R124" s="55">
        <v>33203996</v>
      </c>
      <c r="S124" s="57">
        <v>14988386</v>
      </c>
      <c r="T124" s="57">
        <v>17399629</v>
      </c>
      <c r="U124" s="77">
        <f t="shared" si="32"/>
        <v>118071557</v>
      </c>
      <c r="V124" s="14">
        <f t="shared" si="33"/>
        <v>0</v>
      </c>
      <c r="W124" s="15">
        <f t="shared" si="34"/>
        <v>0</v>
      </c>
      <c r="X124" s="16">
        <f t="shared" si="35"/>
        <v>118071557</v>
      </c>
      <c r="Y124" s="16">
        <f t="shared" si="36"/>
        <v>290886345.85000002</v>
      </c>
      <c r="Z124" s="16">
        <f t="shared" si="37"/>
        <v>0.45591826369422944</v>
      </c>
      <c r="AA124" s="16">
        <f t="shared" si="38"/>
        <v>93.316446074486848</v>
      </c>
      <c r="AB124" s="14">
        <f t="shared" si="27"/>
        <v>0</v>
      </c>
      <c r="AC124" s="15">
        <f t="shared" si="28"/>
        <v>0</v>
      </c>
      <c r="AD124" s="16">
        <f t="shared" si="29"/>
        <v>68.322600042340071</v>
      </c>
      <c r="AE124" s="72">
        <f t="shared" si="30"/>
        <v>6</v>
      </c>
      <c r="AF124" s="6">
        <v>236418</v>
      </c>
      <c r="AG124" s="50">
        <v>1</v>
      </c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30"/>
      <c r="BF124" s="30"/>
    </row>
    <row r="125" spans="1:58" x14ac:dyDescent="0.2">
      <c r="A125" s="92" t="s">
        <v>163</v>
      </c>
      <c r="B125" s="53">
        <v>27891032</v>
      </c>
      <c r="C125" s="54">
        <v>29037386.52</v>
      </c>
      <c r="D125" s="47">
        <f t="shared" si="26"/>
        <v>56928418.519999996</v>
      </c>
      <c r="E125" s="47">
        <f t="shared" si="31"/>
        <v>0.14629509698783991</v>
      </c>
      <c r="F125" s="10"/>
      <c r="G125" s="11"/>
      <c r="H125" s="11"/>
      <c r="I125" s="55">
        <v>2593904</v>
      </c>
      <c r="J125" s="11"/>
      <c r="K125" s="11"/>
      <c r="L125" s="55">
        <v>5571763</v>
      </c>
      <c r="M125" s="75">
        <v>3399485</v>
      </c>
      <c r="N125" s="56"/>
      <c r="O125" s="56"/>
      <c r="P125" s="11"/>
      <c r="Q125" s="11"/>
      <c r="R125" s="55">
        <v>7319271</v>
      </c>
      <c r="S125" s="57">
        <v>3303941</v>
      </c>
      <c r="T125" s="57">
        <v>3835460</v>
      </c>
      <c r="U125" s="77">
        <f t="shared" si="32"/>
        <v>26023824</v>
      </c>
      <c r="V125" s="14">
        <f t="shared" si="33"/>
        <v>0</v>
      </c>
      <c r="W125" s="15">
        <f t="shared" si="34"/>
        <v>0</v>
      </c>
      <c r="X125" s="16">
        <f t="shared" si="35"/>
        <v>26023824</v>
      </c>
      <c r="Y125" s="16">
        <f t="shared" si="36"/>
        <v>82952242.519999996</v>
      </c>
      <c r="Z125" s="16">
        <f t="shared" si="37"/>
        <v>0.13001449851057362</v>
      </c>
      <c r="AA125" s="16">
        <f t="shared" si="38"/>
        <v>93.305346320638122</v>
      </c>
      <c r="AB125" s="14">
        <f t="shared" si="27"/>
        <v>0</v>
      </c>
      <c r="AC125" s="15">
        <f t="shared" si="28"/>
        <v>0</v>
      </c>
      <c r="AD125" s="16">
        <f t="shared" si="29"/>
        <v>45.713238970194389</v>
      </c>
      <c r="AE125" s="72">
        <f t="shared" si="30"/>
        <v>6</v>
      </c>
      <c r="AF125" s="6">
        <v>21539</v>
      </c>
      <c r="AG125" s="50">
        <v>0</v>
      </c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30"/>
      <c r="BF125" s="30"/>
    </row>
    <row r="126" spans="1:58" x14ac:dyDescent="0.2">
      <c r="A126" s="92" t="s">
        <v>164</v>
      </c>
      <c r="B126" s="53">
        <v>20545103</v>
      </c>
      <c r="C126" s="54">
        <v>24998012.91</v>
      </c>
      <c r="D126" s="47">
        <f t="shared" si="26"/>
        <v>45543115.909999996</v>
      </c>
      <c r="E126" s="47">
        <f t="shared" si="31"/>
        <v>0.11703705692862598</v>
      </c>
      <c r="F126" s="10"/>
      <c r="G126" s="11"/>
      <c r="H126" s="11"/>
      <c r="I126" s="55">
        <v>1912415</v>
      </c>
      <c r="J126" s="11"/>
      <c r="K126" s="11"/>
      <c r="L126" s="55">
        <v>4104274</v>
      </c>
      <c r="M126" s="75">
        <v>2504130</v>
      </c>
      <c r="N126" s="56"/>
      <c r="O126" s="56"/>
      <c r="P126" s="11"/>
      <c r="Q126" s="11"/>
      <c r="R126" s="55">
        <v>5391524</v>
      </c>
      <c r="S126" s="57">
        <v>2433751</v>
      </c>
      <c r="T126" s="57">
        <v>2825278</v>
      </c>
      <c r="U126" s="77">
        <f t="shared" si="32"/>
        <v>19171372</v>
      </c>
      <c r="V126" s="14">
        <f t="shared" si="33"/>
        <v>0</v>
      </c>
      <c r="W126" s="15">
        <f t="shared" si="34"/>
        <v>0</v>
      </c>
      <c r="X126" s="16">
        <f t="shared" si="35"/>
        <v>19171372</v>
      </c>
      <c r="Y126" s="16">
        <f t="shared" si="36"/>
        <v>64714487.909999996</v>
      </c>
      <c r="Z126" s="16">
        <f t="shared" si="37"/>
        <v>0.10142970746039368</v>
      </c>
      <c r="AA126" s="16">
        <f t="shared" si="38"/>
        <v>93.313584263851098</v>
      </c>
      <c r="AB126" s="14">
        <f t="shared" si="27"/>
        <v>0</v>
      </c>
      <c r="AC126" s="15">
        <f t="shared" si="28"/>
        <v>0</v>
      </c>
      <c r="AD126" s="16">
        <f t="shared" si="29"/>
        <v>42.094994198213179</v>
      </c>
      <c r="AE126" s="72">
        <f t="shared" si="30"/>
        <v>6</v>
      </c>
      <c r="AF126" s="6">
        <v>8181</v>
      </c>
      <c r="AG126" s="50">
        <v>1</v>
      </c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30"/>
      <c r="BF126" s="30"/>
    </row>
    <row r="127" spans="1:58" x14ac:dyDescent="0.2">
      <c r="A127" s="92" t="s">
        <v>165</v>
      </c>
      <c r="B127" s="53">
        <v>25171881</v>
      </c>
      <c r="C127" s="54">
        <v>27396146.699999999</v>
      </c>
      <c r="D127" s="47">
        <f t="shared" si="26"/>
        <v>52568027.700000003</v>
      </c>
      <c r="E127" s="47">
        <f t="shared" si="31"/>
        <v>0.13508973041520839</v>
      </c>
      <c r="F127" s="10"/>
      <c r="G127" s="11"/>
      <c r="H127" s="11"/>
      <c r="I127" s="55">
        <v>2340924</v>
      </c>
      <c r="J127" s="11"/>
      <c r="K127" s="11"/>
      <c r="L127" s="55">
        <v>5028561</v>
      </c>
      <c r="M127" s="75">
        <v>3068063</v>
      </c>
      <c r="N127" s="56"/>
      <c r="O127" s="56"/>
      <c r="P127" s="11"/>
      <c r="Q127" s="11"/>
      <c r="R127" s="55">
        <v>6605701</v>
      </c>
      <c r="S127" s="57">
        <v>2981834</v>
      </c>
      <c r="T127" s="57">
        <v>3461534</v>
      </c>
      <c r="U127" s="77">
        <f t="shared" si="32"/>
        <v>23486617</v>
      </c>
      <c r="V127" s="14">
        <f t="shared" si="33"/>
        <v>0</v>
      </c>
      <c r="W127" s="15">
        <f t="shared" si="34"/>
        <v>0</v>
      </c>
      <c r="X127" s="16">
        <f t="shared" si="35"/>
        <v>23486617</v>
      </c>
      <c r="Y127" s="16">
        <f t="shared" si="36"/>
        <v>76054644.700000003</v>
      </c>
      <c r="Z127" s="16">
        <f t="shared" si="37"/>
        <v>0.11920360667387966</v>
      </c>
      <c r="AA127" s="16">
        <f t="shared" si="38"/>
        <v>93.304973911166982</v>
      </c>
      <c r="AB127" s="14">
        <f t="shared" si="27"/>
        <v>0</v>
      </c>
      <c r="AC127" s="15">
        <f t="shared" si="28"/>
        <v>0</v>
      </c>
      <c r="AD127" s="16">
        <f t="shared" si="29"/>
        <v>44.678520438384261</v>
      </c>
      <c r="AE127" s="72">
        <f t="shared" si="30"/>
        <v>6</v>
      </c>
      <c r="AF127" s="6">
        <v>15031</v>
      </c>
      <c r="AG127" s="50">
        <v>1</v>
      </c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30"/>
      <c r="BF127" s="30"/>
    </row>
    <row r="128" spans="1:58" x14ac:dyDescent="0.2">
      <c r="A128" s="92" t="s">
        <v>166</v>
      </c>
      <c r="B128" s="53">
        <v>23846092</v>
      </c>
      <c r="C128" s="54">
        <v>27602352.649999999</v>
      </c>
      <c r="D128" s="47">
        <f t="shared" si="26"/>
        <v>51448444.649999999</v>
      </c>
      <c r="E128" s="47">
        <f t="shared" si="31"/>
        <v>0.13221261710091264</v>
      </c>
      <c r="F128" s="10"/>
      <c r="G128" s="11"/>
      <c r="H128" s="11"/>
      <c r="I128" s="55">
        <v>2219643</v>
      </c>
      <c r="J128" s="11"/>
      <c r="K128" s="11"/>
      <c r="L128" s="55">
        <v>4763710</v>
      </c>
      <c r="M128" s="75">
        <v>2906470</v>
      </c>
      <c r="N128" s="56"/>
      <c r="O128" s="56"/>
      <c r="P128" s="11"/>
      <c r="Q128" s="11"/>
      <c r="R128" s="55">
        <v>6257783</v>
      </c>
      <c r="S128" s="57">
        <v>2824782</v>
      </c>
      <c r="T128" s="57">
        <v>3279217</v>
      </c>
      <c r="U128" s="77">
        <f t="shared" si="32"/>
        <v>22251605</v>
      </c>
      <c r="V128" s="14">
        <f t="shared" si="33"/>
        <v>0</v>
      </c>
      <c r="W128" s="15">
        <f t="shared" si="34"/>
        <v>0</v>
      </c>
      <c r="X128" s="16">
        <f t="shared" si="35"/>
        <v>22251605</v>
      </c>
      <c r="Y128" s="16">
        <f t="shared" si="36"/>
        <v>73700049.650000006</v>
      </c>
      <c r="Z128" s="16">
        <f t="shared" si="37"/>
        <v>0.11551315195775286</v>
      </c>
      <c r="AA128" s="16">
        <f t="shared" si="38"/>
        <v>93.313424270945532</v>
      </c>
      <c r="AB128" s="14">
        <f t="shared" si="27"/>
        <v>0</v>
      </c>
      <c r="AC128" s="15">
        <f t="shared" si="28"/>
        <v>0</v>
      </c>
      <c r="AD128" s="16">
        <f t="shared" si="29"/>
        <v>43.250296780351746</v>
      </c>
      <c r="AE128" s="72">
        <f t="shared" si="30"/>
        <v>6</v>
      </c>
      <c r="AF128" s="6">
        <v>11508</v>
      </c>
      <c r="AG128" s="50">
        <v>1</v>
      </c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30"/>
      <c r="BF128" s="30"/>
    </row>
    <row r="129" spans="1:58" x14ac:dyDescent="0.2">
      <c r="A129" s="92" t="s">
        <v>167</v>
      </c>
      <c r="B129" s="53">
        <v>22559874</v>
      </c>
      <c r="C129" s="54">
        <v>24296732.690000001</v>
      </c>
      <c r="D129" s="47">
        <f t="shared" si="26"/>
        <v>46856606.689999998</v>
      </c>
      <c r="E129" s="47">
        <f t="shared" si="31"/>
        <v>0.12041247585028855</v>
      </c>
      <c r="F129" s="10"/>
      <c r="G129" s="11"/>
      <c r="H129" s="11"/>
      <c r="I129" s="55">
        <v>2099403</v>
      </c>
      <c r="J129" s="11"/>
      <c r="K129" s="11"/>
      <c r="L129" s="55">
        <v>4506763</v>
      </c>
      <c r="M129" s="75">
        <v>2749700</v>
      </c>
      <c r="N129" s="56"/>
      <c r="O129" s="56"/>
      <c r="P129" s="11"/>
      <c r="Q129" s="11"/>
      <c r="R129" s="55">
        <v>5920248</v>
      </c>
      <c r="S129" s="57">
        <v>2672418</v>
      </c>
      <c r="T129" s="57">
        <v>3102341</v>
      </c>
      <c r="U129" s="77">
        <f t="shared" si="32"/>
        <v>21050873</v>
      </c>
      <c r="V129" s="14">
        <f t="shared" si="33"/>
        <v>0</v>
      </c>
      <c r="W129" s="15">
        <f t="shared" si="34"/>
        <v>0</v>
      </c>
      <c r="X129" s="16">
        <f t="shared" si="35"/>
        <v>21050873</v>
      </c>
      <c r="Y129" s="16">
        <f t="shared" si="36"/>
        <v>67907479.689999998</v>
      </c>
      <c r="Z129" s="16">
        <f t="shared" si="37"/>
        <v>0.10643421622849591</v>
      </c>
      <c r="AA129" s="16">
        <f t="shared" si="38"/>
        <v>93.311128422082504</v>
      </c>
      <c r="AB129" s="14">
        <f t="shared" si="27"/>
        <v>0</v>
      </c>
      <c r="AC129" s="15">
        <f t="shared" si="28"/>
        <v>0</v>
      </c>
      <c r="AD129" s="16">
        <f t="shared" si="29"/>
        <v>44.926157669229205</v>
      </c>
      <c r="AE129" s="72">
        <f t="shared" si="30"/>
        <v>6</v>
      </c>
      <c r="AF129" s="6">
        <v>12023</v>
      </c>
      <c r="AG129" s="50">
        <v>1</v>
      </c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30"/>
      <c r="BF129" s="30"/>
    </row>
    <row r="130" spans="1:58" x14ac:dyDescent="0.2">
      <c r="A130" s="92" t="s">
        <v>168</v>
      </c>
      <c r="B130" s="53">
        <v>36069472</v>
      </c>
      <c r="C130" s="54">
        <v>35906774.840000004</v>
      </c>
      <c r="D130" s="47">
        <f t="shared" si="26"/>
        <v>71976246.840000004</v>
      </c>
      <c r="E130" s="47">
        <f t="shared" si="31"/>
        <v>0.18496512437947324</v>
      </c>
      <c r="F130" s="10"/>
      <c r="G130" s="11"/>
      <c r="H130" s="11"/>
      <c r="I130" s="55">
        <v>3356662</v>
      </c>
      <c r="J130" s="11"/>
      <c r="K130" s="11"/>
      <c r="L130" s="55">
        <v>7205562</v>
      </c>
      <c r="M130" s="75">
        <v>4396311</v>
      </c>
      <c r="N130" s="56"/>
      <c r="O130" s="56"/>
      <c r="P130" s="11"/>
      <c r="Q130" s="11"/>
      <c r="R130" s="55">
        <v>9465489</v>
      </c>
      <c r="S130" s="57">
        <v>4272751</v>
      </c>
      <c r="T130" s="57">
        <v>4960125</v>
      </c>
      <c r="U130" s="77">
        <f t="shared" si="32"/>
        <v>33656900</v>
      </c>
      <c r="V130" s="14">
        <f t="shared" si="33"/>
        <v>0</v>
      </c>
      <c r="W130" s="15">
        <f t="shared" si="34"/>
        <v>0</v>
      </c>
      <c r="X130" s="16">
        <f t="shared" si="35"/>
        <v>33656900</v>
      </c>
      <c r="Y130" s="16">
        <f t="shared" si="36"/>
        <v>105633146.84</v>
      </c>
      <c r="Z130" s="16">
        <f t="shared" si="37"/>
        <v>0.16556322282890809</v>
      </c>
      <c r="AA130" s="16">
        <f t="shared" si="38"/>
        <v>93.311318779493078</v>
      </c>
      <c r="AB130" s="14">
        <f t="shared" si="27"/>
        <v>0</v>
      </c>
      <c r="AC130" s="15">
        <f t="shared" si="28"/>
        <v>0</v>
      </c>
      <c r="AD130" s="16">
        <f t="shared" si="29"/>
        <v>46.761121172124732</v>
      </c>
      <c r="AE130" s="72">
        <f t="shared" si="30"/>
        <v>6</v>
      </c>
      <c r="AF130" s="6">
        <v>41175</v>
      </c>
      <c r="AG130" s="50">
        <v>1</v>
      </c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30"/>
      <c r="BF130" s="30"/>
    </row>
    <row r="131" spans="1:58" x14ac:dyDescent="0.2">
      <c r="A131" s="92" t="s">
        <v>169</v>
      </c>
      <c r="B131" s="53">
        <v>34449106</v>
      </c>
      <c r="C131" s="54">
        <v>31452464.07</v>
      </c>
      <c r="D131" s="47">
        <f t="shared" si="26"/>
        <v>65901570.07</v>
      </c>
      <c r="E131" s="47">
        <f t="shared" si="31"/>
        <v>0.16935437230975406</v>
      </c>
      <c r="F131" s="10"/>
      <c r="G131" s="11"/>
      <c r="H131" s="11"/>
      <c r="I131" s="55">
        <v>3204709</v>
      </c>
      <c r="J131" s="11"/>
      <c r="K131" s="11"/>
      <c r="L131" s="55">
        <v>6881863</v>
      </c>
      <c r="M131" s="75">
        <v>4198813</v>
      </c>
      <c r="N131" s="56"/>
      <c r="O131" s="56"/>
      <c r="P131" s="11"/>
      <c r="Q131" s="11"/>
      <c r="R131" s="55">
        <v>9040266</v>
      </c>
      <c r="S131" s="57">
        <v>4080804</v>
      </c>
      <c r="T131" s="57">
        <v>4737299</v>
      </c>
      <c r="U131" s="77">
        <f t="shared" si="32"/>
        <v>32143754</v>
      </c>
      <c r="V131" s="14">
        <f t="shared" si="33"/>
        <v>0</v>
      </c>
      <c r="W131" s="15">
        <f t="shared" si="34"/>
        <v>0</v>
      </c>
      <c r="X131" s="16">
        <f t="shared" si="35"/>
        <v>32143754</v>
      </c>
      <c r="Y131" s="16">
        <f t="shared" si="36"/>
        <v>98045324.069999993</v>
      </c>
      <c r="Z131" s="16">
        <f t="shared" si="37"/>
        <v>0.15367051273139856</v>
      </c>
      <c r="AA131" s="16">
        <f t="shared" si="38"/>
        <v>93.307948252706467</v>
      </c>
      <c r="AB131" s="14">
        <f t="shared" si="27"/>
        <v>0</v>
      </c>
      <c r="AC131" s="15">
        <f t="shared" si="28"/>
        <v>0</v>
      </c>
      <c r="AD131" s="16">
        <f t="shared" si="29"/>
        <v>48.775399381012043</v>
      </c>
      <c r="AE131" s="72">
        <f t="shared" si="30"/>
        <v>6</v>
      </c>
      <c r="AF131" s="4">
        <v>37249</v>
      </c>
      <c r="AG131" s="50">
        <v>1</v>
      </c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30"/>
      <c r="BF131" s="30"/>
    </row>
    <row r="132" spans="1:58" x14ac:dyDescent="0.2">
      <c r="A132" s="92" t="s">
        <v>170</v>
      </c>
      <c r="B132" s="53">
        <v>20886055</v>
      </c>
      <c r="C132" s="54">
        <v>23206903.550000001</v>
      </c>
      <c r="D132" s="47">
        <f t="shared" si="26"/>
        <v>44092958.549999997</v>
      </c>
      <c r="E132" s="47">
        <f t="shared" si="31"/>
        <v>0.11331043115639769</v>
      </c>
      <c r="F132" s="10"/>
      <c r="G132" s="11"/>
      <c r="H132" s="11"/>
      <c r="I132" s="55">
        <v>1944491</v>
      </c>
      <c r="J132" s="11"/>
      <c r="K132" s="11"/>
      <c r="L132" s="55">
        <v>4172386</v>
      </c>
      <c r="M132" s="75">
        <v>2545687</v>
      </c>
      <c r="N132" s="56"/>
      <c r="O132" s="56"/>
      <c r="P132" s="11"/>
      <c r="Q132" s="11"/>
      <c r="R132" s="55">
        <v>5480998</v>
      </c>
      <c r="S132" s="57">
        <v>2474139</v>
      </c>
      <c r="T132" s="57">
        <v>2872164</v>
      </c>
      <c r="U132" s="77">
        <f t="shared" si="32"/>
        <v>19489865</v>
      </c>
      <c r="V132" s="14">
        <f t="shared" si="33"/>
        <v>0</v>
      </c>
      <c r="W132" s="15">
        <f t="shared" si="34"/>
        <v>0</v>
      </c>
      <c r="X132" s="16">
        <f t="shared" si="35"/>
        <v>19489865</v>
      </c>
      <c r="Y132" s="16">
        <f t="shared" si="36"/>
        <v>63582823.549999997</v>
      </c>
      <c r="Z132" s="16">
        <f t="shared" si="37"/>
        <v>9.9656002859071835E-2</v>
      </c>
      <c r="AA132" s="16">
        <f t="shared" si="38"/>
        <v>93.315204810099374</v>
      </c>
      <c r="AB132" s="14">
        <f t="shared" si="27"/>
        <v>0</v>
      </c>
      <c r="AC132" s="15">
        <f t="shared" si="28"/>
        <v>0</v>
      </c>
      <c r="AD132" s="16">
        <f t="shared" si="29"/>
        <v>44.201762913910891</v>
      </c>
      <c r="AE132" s="72">
        <f t="shared" si="30"/>
        <v>6</v>
      </c>
      <c r="AF132" s="4">
        <v>6292</v>
      </c>
      <c r="AG132" s="50">
        <v>1</v>
      </c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30"/>
      <c r="BF132" s="30"/>
    </row>
    <row r="133" spans="1:58" x14ac:dyDescent="0.2">
      <c r="A133" s="92" t="s">
        <v>171</v>
      </c>
      <c r="B133" s="53">
        <v>19321413</v>
      </c>
      <c r="C133" s="54">
        <v>26533984.199999999</v>
      </c>
      <c r="D133" s="47">
        <f t="shared" si="26"/>
        <v>45855397.200000003</v>
      </c>
      <c r="E133" s="47">
        <f t="shared" si="31"/>
        <v>0.11783955984010223</v>
      </c>
      <c r="F133" s="10"/>
      <c r="G133" s="11"/>
      <c r="H133" s="11"/>
      <c r="I133" s="55">
        <v>1798652</v>
      </c>
      <c r="J133" s="11"/>
      <c r="K133" s="11"/>
      <c r="L133" s="55">
        <v>3859819</v>
      </c>
      <c r="M133" s="75">
        <v>2354981</v>
      </c>
      <c r="N133" s="56"/>
      <c r="O133" s="56"/>
      <c r="P133" s="11"/>
      <c r="Q133" s="11"/>
      <c r="R133" s="55">
        <v>5070399</v>
      </c>
      <c r="S133" s="57">
        <v>2288794</v>
      </c>
      <c r="T133" s="57">
        <v>2657001</v>
      </c>
      <c r="U133" s="77">
        <f t="shared" si="32"/>
        <v>18029646</v>
      </c>
      <c r="V133" s="14">
        <f t="shared" si="33"/>
        <v>0</v>
      </c>
      <c r="W133" s="15">
        <f t="shared" si="34"/>
        <v>0</v>
      </c>
      <c r="X133" s="16">
        <f t="shared" si="35"/>
        <v>18029646</v>
      </c>
      <c r="Y133" s="16">
        <f t="shared" si="36"/>
        <v>63885043.200000003</v>
      </c>
      <c r="Z133" s="16">
        <f t="shared" si="37"/>
        <v>0.10012968428155199</v>
      </c>
      <c r="AA133" s="16">
        <f t="shared" si="38"/>
        <v>93.314324371618156</v>
      </c>
      <c r="AB133" s="14">
        <f t="shared" si="27"/>
        <v>0</v>
      </c>
      <c r="AC133" s="15">
        <f t="shared" si="28"/>
        <v>0</v>
      </c>
      <c r="AD133" s="16">
        <f t="shared" si="29"/>
        <v>39.318481794766782</v>
      </c>
      <c r="AE133" s="72">
        <f t="shared" si="30"/>
        <v>6</v>
      </c>
      <c r="AF133" s="4">
        <v>5924</v>
      </c>
      <c r="AG133" s="50">
        <v>1</v>
      </c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30"/>
      <c r="BF133" s="30"/>
    </row>
    <row r="134" spans="1:58" x14ac:dyDescent="0.2">
      <c r="A134" s="92" t="s">
        <v>172</v>
      </c>
      <c r="B134" s="53">
        <v>21911335</v>
      </c>
      <c r="C134" s="54">
        <v>22063856.300000001</v>
      </c>
      <c r="D134" s="47">
        <f t="shared" si="26"/>
        <v>43975191.299999997</v>
      </c>
      <c r="E134" s="47">
        <f t="shared" si="31"/>
        <v>0.11300779195248781</v>
      </c>
      <c r="F134" s="10"/>
      <c r="G134" s="11"/>
      <c r="H134" s="11"/>
      <c r="I134" s="55">
        <v>2040288</v>
      </c>
      <c r="J134" s="11"/>
      <c r="K134" s="11"/>
      <c r="L134" s="55">
        <v>4377205</v>
      </c>
      <c r="M134" s="75">
        <v>2670653</v>
      </c>
      <c r="N134" s="56"/>
      <c r="O134" s="56"/>
      <c r="P134" s="11"/>
      <c r="Q134" s="11"/>
      <c r="R134" s="55">
        <v>5750056</v>
      </c>
      <c r="S134" s="57">
        <v>2595593</v>
      </c>
      <c r="T134" s="57">
        <v>3013157</v>
      </c>
      <c r="U134" s="77">
        <f t="shared" si="32"/>
        <v>20446952</v>
      </c>
      <c r="V134" s="14">
        <f t="shared" si="33"/>
        <v>0</v>
      </c>
      <c r="W134" s="15">
        <f t="shared" si="34"/>
        <v>0</v>
      </c>
      <c r="X134" s="16">
        <f t="shared" si="35"/>
        <v>20446952</v>
      </c>
      <c r="Y134" s="16">
        <f t="shared" si="36"/>
        <v>64422143.299999997</v>
      </c>
      <c r="Z134" s="16">
        <f t="shared" si="37"/>
        <v>0.1009715035986686</v>
      </c>
      <c r="AA134" s="16">
        <f t="shared" si="38"/>
        <v>93.316778735754795</v>
      </c>
      <c r="AB134" s="14">
        <f t="shared" si="27"/>
        <v>0</v>
      </c>
      <c r="AC134" s="15">
        <f t="shared" si="28"/>
        <v>0</v>
      </c>
      <c r="AD134" s="16">
        <f t="shared" si="29"/>
        <v>46.496561801199036</v>
      </c>
      <c r="AE134" s="72">
        <f t="shared" si="30"/>
        <v>6</v>
      </c>
      <c r="AF134" s="4">
        <v>8924</v>
      </c>
      <c r="AG134" s="50">
        <v>1</v>
      </c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30"/>
      <c r="BF134" s="30"/>
    </row>
    <row r="135" spans="1:58" x14ac:dyDescent="0.2">
      <c r="A135" s="92" t="s">
        <v>173</v>
      </c>
      <c r="B135" s="53">
        <v>39219377</v>
      </c>
      <c r="C135" s="54">
        <v>34338927.869999997</v>
      </c>
      <c r="D135" s="47">
        <f t="shared" si="26"/>
        <v>73558304.870000005</v>
      </c>
      <c r="E135" s="47">
        <f t="shared" si="31"/>
        <v>0.18903070952932119</v>
      </c>
      <c r="F135" s="10"/>
      <c r="G135" s="11"/>
      <c r="H135" s="11"/>
      <c r="I135" s="55">
        <v>3638827</v>
      </c>
      <c r="J135" s="11"/>
      <c r="K135" s="11"/>
      <c r="L135" s="55">
        <v>7834815</v>
      </c>
      <c r="M135" s="75">
        <v>4780235</v>
      </c>
      <c r="N135" s="56"/>
      <c r="O135" s="56"/>
      <c r="P135" s="11"/>
      <c r="Q135" s="11"/>
      <c r="R135" s="55">
        <v>10292099</v>
      </c>
      <c r="S135" s="57">
        <v>4645885</v>
      </c>
      <c r="T135" s="57">
        <v>5393287</v>
      </c>
      <c r="U135" s="77">
        <f t="shared" si="32"/>
        <v>36585148</v>
      </c>
      <c r="V135" s="14">
        <f t="shared" si="33"/>
        <v>0</v>
      </c>
      <c r="W135" s="15">
        <f t="shared" si="34"/>
        <v>0</v>
      </c>
      <c r="X135" s="16">
        <f t="shared" si="35"/>
        <v>36585148</v>
      </c>
      <c r="Y135" s="16">
        <f t="shared" si="36"/>
        <v>110143452.87</v>
      </c>
      <c r="Z135" s="16">
        <f t="shared" si="37"/>
        <v>0.1726324129894789</v>
      </c>
      <c r="AA135" s="16">
        <f t="shared" si="38"/>
        <v>93.283348177611288</v>
      </c>
      <c r="AB135" s="14">
        <f t="shared" si="27"/>
        <v>0</v>
      </c>
      <c r="AC135" s="15">
        <f t="shared" si="28"/>
        <v>0</v>
      </c>
      <c r="AD135" s="16">
        <f t="shared" si="29"/>
        <v>49.736257604980338</v>
      </c>
      <c r="AE135" s="72">
        <f t="shared" si="30"/>
        <v>6</v>
      </c>
      <c r="AF135" s="4">
        <v>28375</v>
      </c>
      <c r="AG135" s="50">
        <v>1</v>
      </c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30"/>
      <c r="BF135" s="30"/>
    </row>
    <row r="136" spans="1:58" x14ac:dyDescent="0.2">
      <c r="A136" s="92" t="s">
        <v>174</v>
      </c>
      <c r="B136" s="53">
        <v>33865048</v>
      </c>
      <c r="C136" s="54">
        <v>34431287.880000003</v>
      </c>
      <c r="D136" s="47">
        <f t="shared" si="26"/>
        <v>68296335.879999995</v>
      </c>
      <c r="E136" s="47">
        <f t="shared" si="31"/>
        <v>0.17550846029507253</v>
      </c>
      <c r="F136" s="10"/>
      <c r="G136" s="11"/>
      <c r="H136" s="11"/>
      <c r="I136" s="55">
        <v>3141501</v>
      </c>
      <c r="J136" s="11"/>
      <c r="K136" s="11"/>
      <c r="L136" s="55">
        <v>6765186</v>
      </c>
      <c r="M136" s="75">
        <v>4127625</v>
      </c>
      <c r="N136" s="56"/>
      <c r="O136" s="56"/>
      <c r="P136" s="11"/>
      <c r="Q136" s="11"/>
      <c r="R136" s="55">
        <v>8886995</v>
      </c>
      <c r="S136" s="57">
        <v>4011617</v>
      </c>
      <c r="T136" s="57">
        <v>4656982</v>
      </c>
      <c r="U136" s="77">
        <f t="shared" si="32"/>
        <v>31589906</v>
      </c>
      <c r="V136" s="14">
        <f t="shared" si="33"/>
        <v>0</v>
      </c>
      <c r="W136" s="15">
        <f t="shared" si="34"/>
        <v>0</v>
      </c>
      <c r="X136" s="16">
        <f t="shared" si="35"/>
        <v>31589906</v>
      </c>
      <c r="Y136" s="16">
        <f t="shared" si="36"/>
        <v>99886241.879999995</v>
      </c>
      <c r="Z136" s="16">
        <f t="shared" si="37"/>
        <v>0.1565558597527118</v>
      </c>
      <c r="AA136" s="16">
        <f t="shared" si="38"/>
        <v>93.281739922530164</v>
      </c>
      <c r="AB136" s="14">
        <f t="shared" si="27"/>
        <v>0</v>
      </c>
      <c r="AC136" s="15">
        <f t="shared" si="28"/>
        <v>0</v>
      </c>
      <c r="AD136" s="16">
        <f t="shared" si="29"/>
        <v>46.254173950861741</v>
      </c>
      <c r="AE136" s="72">
        <f t="shared" si="30"/>
        <v>6</v>
      </c>
      <c r="AF136" s="4">
        <v>15962</v>
      </c>
      <c r="AG136" s="50">
        <v>0</v>
      </c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30"/>
      <c r="BF136" s="30"/>
    </row>
    <row r="137" spans="1:58" x14ac:dyDescent="0.2">
      <c r="A137" s="92" t="s">
        <v>175</v>
      </c>
      <c r="B137" s="53">
        <v>35697823</v>
      </c>
      <c r="C137" s="54">
        <v>38389171.939999998</v>
      </c>
      <c r="D137" s="47">
        <f t="shared" si="26"/>
        <v>74086994.939999998</v>
      </c>
      <c r="E137" s="47">
        <f t="shared" si="31"/>
        <v>0.19038934142316141</v>
      </c>
      <c r="F137" s="10"/>
      <c r="G137" s="11"/>
      <c r="H137" s="11"/>
      <c r="I137" s="55">
        <v>3312947</v>
      </c>
      <c r="J137" s="11"/>
      <c r="K137" s="11"/>
      <c r="L137" s="55">
        <v>7131318</v>
      </c>
      <c r="M137" s="75">
        <v>4351012</v>
      </c>
      <c r="N137" s="56"/>
      <c r="O137" s="56"/>
      <c r="P137" s="11"/>
      <c r="Q137" s="11"/>
      <c r="R137" s="55">
        <v>9367959</v>
      </c>
      <c r="S137" s="57">
        <v>4228725</v>
      </c>
      <c r="T137" s="57">
        <v>4909018</v>
      </c>
      <c r="U137" s="77">
        <f t="shared" si="32"/>
        <v>33300979</v>
      </c>
      <c r="V137" s="14">
        <f t="shared" si="33"/>
        <v>0</v>
      </c>
      <c r="W137" s="15">
        <f t="shared" si="34"/>
        <v>0</v>
      </c>
      <c r="X137" s="16">
        <f t="shared" si="35"/>
        <v>33300979</v>
      </c>
      <c r="Y137" s="16">
        <f t="shared" si="36"/>
        <v>107387973.94</v>
      </c>
      <c r="Z137" s="16">
        <f t="shared" si="37"/>
        <v>0.16831363630114493</v>
      </c>
      <c r="AA137" s="16">
        <f t="shared" si="38"/>
        <v>93.285741822407488</v>
      </c>
      <c r="AB137" s="14">
        <f t="shared" si="27"/>
        <v>0</v>
      </c>
      <c r="AC137" s="15">
        <f t="shared" si="28"/>
        <v>0</v>
      </c>
      <c r="AD137" s="16">
        <f t="shared" si="29"/>
        <v>44.948481210459526</v>
      </c>
      <c r="AE137" s="72">
        <f t="shared" si="30"/>
        <v>6</v>
      </c>
      <c r="AF137" s="4">
        <v>19008</v>
      </c>
      <c r="AG137" s="50">
        <v>1</v>
      </c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30"/>
      <c r="BF137" s="30"/>
    </row>
    <row r="138" spans="1:58" x14ac:dyDescent="0.2">
      <c r="A138" s="92" t="s">
        <v>176</v>
      </c>
      <c r="B138" s="53">
        <v>100559153</v>
      </c>
      <c r="C138" s="54">
        <v>56773895.030000001</v>
      </c>
      <c r="D138" s="47">
        <f t="shared" si="26"/>
        <v>157333048.03</v>
      </c>
      <c r="E138" s="47">
        <f t="shared" si="31"/>
        <v>0.40431570240889464</v>
      </c>
      <c r="F138" s="10"/>
      <c r="G138" s="11"/>
      <c r="H138" s="11"/>
      <c r="I138" s="55">
        <v>9327938</v>
      </c>
      <c r="J138" s="11"/>
      <c r="K138" s="11"/>
      <c r="L138" s="55">
        <v>20088600</v>
      </c>
      <c r="M138" s="75">
        <v>12256605</v>
      </c>
      <c r="N138" s="56"/>
      <c r="O138" s="56"/>
      <c r="P138" s="11"/>
      <c r="Q138" s="11"/>
      <c r="R138" s="55">
        <v>26389117</v>
      </c>
      <c r="S138" s="57">
        <v>11912128</v>
      </c>
      <c r="T138" s="57">
        <v>13828481</v>
      </c>
      <c r="U138" s="77">
        <f t="shared" si="32"/>
        <v>93802869</v>
      </c>
      <c r="V138" s="14">
        <f t="shared" si="33"/>
        <v>0</v>
      </c>
      <c r="W138" s="15">
        <f t="shared" si="34"/>
        <v>0</v>
      </c>
      <c r="X138" s="16">
        <f t="shared" si="35"/>
        <v>93802869</v>
      </c>
      <c r="Y138" s="16">
        <f t="shared" si="36"/>
        <v>251135917.03</v>
      </c>
      <c r="Z138" s="16">
        <f t="shared" si="37"/>
        <v>0.39361576394726355</v>
      </c>
      <c r="AA138" s="16">
        <f t="shared" si="38"/>
        <v>93.281283902619975</v>
      </c>
      <c r="AB138" s="14">
        <f t="shared" si="27"/>
        <v>0</v>
      </c>
      <c r="AC138" s="15">
        <f t="shared" si="28"/>
        <v>0</v>
      </c>
      <c r="AD138" s="16">
        <f t="shared" si="29"/>
        <v>59.620575698828269</v>
      </c>
      <c r="AE138" s="72">
        <f t="shared" si="30"/>
        <v>6</v>
      </c>
      <c r="AF138" s="4">
        <v>144086</v>
      </c>
      <c r="AG138" s="50">
        <v>0</v>
      </c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30"/>
      <c r="BF138" s="30"/>
    </row>
    <row r="139" spans="1:58" x14ac:dyDescent="0.2">
      <c r="A139" s="92" t="s">
        <v>177</v>
      </c>
      <c r="B139" s="53">
        <v>48192178</v>
      </c>
      <c r="C139" s="54">
        <v>46649090.590000004</v>
      </c>
      <c r="D139" s="47">
        <f t="shared" si="26"/>
        <v>94841268.590000004</v>
      </c>
      <c r="E139" s="47">
        <f t="shared" si="31"/>
        <v>0.24372383683817514</v>
      </c>
      <c r="F139" s="10"/>
      <c r="G139" s="11"/>
      <c r="H139" s="11"/>
      <c r="I139" s="55">
        <v>4475043</v>
      </c>
      <c r="J139" s="11"/>
      <c r="K139" s="11"/>
      <c r="L139" s="55">
        <v>9627303</v>
      </c>
      <c r="M139" s="75">
        <v>5873881</v>
      </c>
      <c r="N139" s="56"/>
      <c r="O139" s="56"/>
      <c r="P139" s="11"/>
      <c r="Q139" s="11"/>
      <c r="R139" s="55">
        <v>12646775</v>
      </c>
      <c r="S139" s="57">
        <v>5708793</v>
      </c>
      <c r="T139" s="57">
        <v>6627190</v>
      </c>
      <c r="U139" s="77">
        <f t="shared" si="32"/>
        <v>44958985</v>
      </c>
      <c r="V139" s="14">
        <f t="shared" si="33"/>
        <v>0</v>
      </c>
      <c r="W139" s="15">
        <f t="shared" si="34"/>
        <v>0</v>
      </c>
      <c r="X139" s="16">
        <f t="shared" si="35"/>
        <v>44958985</v>
      </c>
      <c r="Y139" s="16">
        <f t="shared" si="36"/>
        <v>139800253.59</v>
      </c>
      <c r="Z139" s="16">
        <f t="shared" si="37"/>
        <v>0.21911474976427039</v>
      </c>
      <c r="AA139" s="16">
        <f t="shared" si="38"/>
        <v>93.291041961207895</v>
      </c>
      <c r="AB139" s="14">
        <f t="shared" si="27"/>
        <v>0</v>
      </c>
      <c r="AC139" s="15">
        <f t="shared" si="28"/>
        <v>0</v>
      </c>
      <c r="AD139" s="16">
        <f t="shared" si="29"/>
        <v>47.404453428768711</v>
      </c>
      <c r="AE139" s="72">
        <f t="shared" si="30"/>
        <v>6</v>
      </c>
      <c r="AF139" s="4">
        <v>38423</v>
      </c>
      <c r="AG139" s="50">
        <v>1</v>
      </c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30"/>
      <c r="BF139" s="30"/>
    </row>
    <row r="140" spans="1:58" x14ac:dyDescent="0.2">
      <c r="A140" s="92" t="s">
        <v>178</v>
      </c>
      <c r="B140" s="53">
        <v>41617113</v>
      </c>
      <c r="C140" s="54">
        <v>36774456.649999999</v>
      </c>
      <c r="D140" s="47">
        <f t="shared" si="26"/>
        <v>78391569.650000006</v>
      </c>
      <c r="E140" s="47">
        <f t="shared" si="31"/>
        <v>0.20145127131797513</v>
      </c>
      <c r="F140" s="10"/>
      <c r="G140" s="11"/>
      <c r="H140" s="11"/>
      <c r="I140" s="55">
        <v>3862175</v>
      </c>
      <c r="J140" s="11"/>
      <c r="K140" s="11"/>
      <c r="L140" s="55">
        <v>8313809</v>
      </c>
      <c r="M140" s="75">
        <v>5072482</v>
      </c>
      <c r="N140" s="56"/>
      <c r="O140" s="56"/>
      <c r="P140" s="11"/>
      <c r="Q140" s="11"/>
      <c r="R140" s="55">
        <v>10921322</v>
      </c>
      <c r="S140" s="57">
        <v>4929918</v>
      </c>
      <c r="T140" s="57">
        <v>5723014</v>
      </c>
      <c r="U140" s="77">
        <f t="shared" si="32"/>
        <v>38822720</v>
      </c>
      <c r="V140" s="14">
        <f t="shared" si="33"/>
        <v>0</v>
      </c>
      <c r="W140" s="15">
        <f t="shared" si="34"/>
        <v>0</v>
      </c>
      <c r="X140" s="16">
        <f t="shared" si="35"/>
        <v>38822720</v>
      </c>
      <c r="Y140" s="16">
        <f t="shared" si="36"/>
        <v>117214289.65000001</v>
      </c>
      <c r="Z140" s="16">
        <f t="shared" si="37"/>
        <v>0.18371482945073575</v>
      </c>
      <c r="AA140" s="16">
        <f t="shared" si="38"/>
        <v>93.285471291581416</v>
      </c>
      <c r="AB140" s="14">
        <f t="shared" si="27"/>
        <v>0</v>
      </c>
      <c r="AC140" s="15">
        <f t="shared" si="28"/>
        <v>0</v>
      </c>
      <c r="AD140" s="16">
        <f t="shared" si="29"/>
        <v>49.524100835503546</v>
      </c>
      <c r="AE140" s="72">
        <f t="shared" si="30"/>
        <v>6</v>
      </c>
      <c r="AF140" s="4">
        <v>30960</v>
      </c>
      <c r="AG140" s="50">
        <v>0</v>
      </c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30"/>
      <c r="BF140" s="30"/>
    </row>
    <row r="141" spans="1:58" x14ac:dyDescent="0.2">
      <c r="A141" s="92" t="s">
        <v>179</v>
      </c>
      <c r="B141" s="53">
        <v>112164988</v>
      </c>
      <c r="C141" s="54">
        <v>63504032.509999998</v>
      </c>
      <c r="D141" s="47">
        <f t="shared" si="26"/>
        <v>175669020.50999999</v>
      </c>
      <c r="E141" s="47">
        <f t="shared" si="31"/>
        <v>0.45143562848563196</v>
      </c>
      <c r="F141" s="10"/>
      <c r="G141" s="11"/>
      <c r="H141" s="11"/>
      <c r="I141" s="55">
        <v>10409311</v>
      </c>
      <c r="J141" s="11"/>
      <c r="K141" s="11"/>
      <c r="L141" s="55">
        <v>22407086</v>
      </c>
      <c r="M141" s="75">
        <v>13671177</v>
      </c>
      <c r="N141" s="56"/>
      <c r="O141" s="56"/>
      <c r="P141" s="11"/>
      <c r="Q141" s="11"/>
      <c r="R141" s="55">
        <v>29434764</v>
      </c>
      <c r="S141" s="57">
        <v>13286943</v>
      </c>
      <c r="T141" s="57">
        <v>15424468</v>
      </c>
      <c r="U141" s="77">
        <f t="shared" si="32"/>
        <v>104633749</v>
      </c>
      <c r="V141" s="14">
        <f t="shared" si="33"/>
        <v>0</v>
      </c>
      <c r="W141" s="15">
        <f t="shared" si="34"/>
        <v>0</v>
      </c>
      <c r="X141" s="16">
        <f t="shared" si="35"/>
        <v>104633749</v>
      </c>
      <c r="Y141" s="16">
        <f t="shared" si="36"/>
        <v>280302769.50999999</v>
      </c>
      <c r="Z141" s="16">
        <f t="shared" si="37"/>
        <v>0.43933018447549443</v>
      </c>
      <c r="AA141" s="16">
        <f t="shared" si="38"/>
        <v>93.285570538285981</v>
      </c>
      <c r="AB141" s="14">
        <f t="shared" si="27"/>
        <v>0</v>
      </c>
      <c r="AC141" s="15">
        <f t="shared" si="28"/>
        <v>0</v>
      </c>
      <c r="AD141" s="16">
        <f t="shared" si="29"/>
        <v>59.563005871057214</v>
      </c>
      <c r="AE141" s="72">
        <f t="shared" si="30"/>
        <v>6</v>
      </c>
      <c r="AF141" s="4">
        <v>164523</v>
      </c>
      <c r="AG141" s="50">
        <v>1</v>
      </c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30"/>
      <c r="BF141" s="30"/>
    </row>
    <row r="142" spans="1:58" x14ac:dyDescent="0.2">
      <c r="A142" s="92" t="s">
        <v>180</v>
      </c>
      <c r="B142" s="53">
        <v>68229916</v>
      </c>
      <c r="C142" s="54">
        <v>46323824.700000003</v>
      </c>
      <c r="D142" s="47">
        <f t="shared" si="26"/>
        <v>114553740.7</v>
      </c>
      <c r="E142" s="47">
        <f t="shared" si="31"/>
        <v>0.29438110247413152</v>
      </c>
      <c r="F142" s="10"/>
      <c r="G142" s="11"/>
      <c r="H142" s="11"/>
      <c r="I142" s="55">
        <v>6325544</v>
      </c>
      <c r="J142" s="11"/>
      <c r="K142" s="11"/>
      <c r="L142" s="55">
        <v>13630221</v>
      </c>
      <c r="M142" s="75">
        <v>8316171</v>
      </c>
      <c r="N142" s="56"/>
      <c r="O142" s="56"/>
      <c r="P142" s="11"/>
      <c r="Q142" s="11"/>
      <c r="R142" s="55">
        <v>17905155</v>
      </c>
      <c r="S142" s="57">
        <v>8082442</v>
      </c>
      <c r="T142" s="57">
        <v>9382698</v>
      </c>
      <c r="U142" s="77">
        <f t="shared" si="32"/>
        <v>63642231</v>
      </c>
      <c r="V142" s="14">
        <f t="shared" si="33"/>
        <v>0</v>
      </c>
      <c r="W142" s="15">
        <f t="shared" si="34"/>
        <v>0</v>
      </c>
      <c r="X142" s="16">
        <f t="shared" si="35"/>
        <v>63642231</v>
      </c>
      <c r="Y142" s="16">
        <f t="shared" si="36"/>
        <v>178195971.69999999</v>
      </c>
      <c r="Z142" s="16">
        <f t="shared" si="37"/>
        <v>0.27929395509222055</v>
      </c>
      <c r="AA142" s="16">
        <f t="shared" si="38"/>
        <v>93.276138578274086</v>
      </c>
      <c r="AB142" s="14">
        <f t="shared" si="27"/>
        <v>0</v>
      </c>
      <c r="AC142" s="15">
        <f t="shared" si="28"/>
        <v>0</v>
      </c>
      <c r="AD142" s="16">
        <f t="shared" si="29"/>
        <v>55.556658919301448</v>
      </c>
      <c r="AE142" s="72">
        <f t="shared" si="30"/>
        <v>6</v>
      </c>
      <c r="AF142" s="4">
        <v>86012</v>
      </c>
      <c r="AG142" s="50">
        <v>1</v>
      </c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30"/>
      <c r="BF142" s="30"/>
    </row>
    <row r="143" spans="1:58" x14ac:dyDescent="0.2">
      <c r="A143" s="92" t="s">
        <v>181</v>
      </c>
      <c r="B143" s="53">
        <v>40403697</v>
      </c>
      <c r="C143" s="54">
        <v>33038287.32</v>
      </c>
      <c r="D143" s="47">
        <f t="shared" si="26"/>
        <v>73441984.319999993</v>
      </c>
      <c r="E143" s="47">
        <f t="shared" si="31"/>
        <v>0.18873178806643262</v>
      </c>
      <c r="F143" s="10"/>
      <c r="G143" s="11"/>
      <c r="H143" s="11"/>
      <c r="I143" s="55">
        <v>3750367</v>
      </c>
      <c r="J143" s="11"/>
      <c r="K143" s="11"/>
      <c r="L143" s="55">
        <v>8071406</v>
      </c>
      <c r="M143" s="75">
        <v>4924586</v>
      </c>
      <c r="N143" s="56"/>
      <c r="O143" s="56"/>
      <c r="P143" s="11"/>
      <c r="Q143" s="11"/>
      <c r="R143" s="55">
        <v>10602893</v>
      </c>
      <c r="S143" s="57">
        <v>4786178</v>
      </c>
      <c r="T143" s="57">
        <v>5556150</v>
      </c>
      <c r="U143" s="77">
        <f t="shared" si="32"/>
        <v>37691580</v>
      </c>
      <c r="V143" s="14">
        <f t="shared" si="33"/>
        <v>0</v>
      </c>
      <c r="W143" s="15">
        <f t="shared" si="34"/>
        <v>0</v>
      </c>
      <c r="X143" s="16">
        <f t="shared" si="35"/>
        <v>37691580</v>
      </c>
      <c r="Y143" s="16">
        <f t="shared" si="36"/>
        <v>111133564.31999999</v>
      </c>
      <c r="Z143" s="16">
        <f t="shared" si="37"/>
        <v>0.1741842558297769</v>
      </c>
      <c r="AA143" s="16">
        <f t="shared" si="38"/>
        <v>93.28745337338809</v>
      </c>
      <c r="AB143" s="14">
        <f t="shared" si="27"/>
        <v>0</v>
      </c>
      <c r="AC143" s="15">
        <f t="shared" si="28"/>
        <v>0</v>
      </c>
      <c r="AD143" s="16">
        <f t="shared" si="29"/>
        <v>51.321570827622217</v>
      </c>
      <c r="AE143" s="72">
        <f t="shared" si="30"/>
        <v>6</v>
      </c>
      <c r="AF143" s="4">
        <v>26889</v>
      </c>
      <c r="AG143" s="50">
        <v>1</v>
      </c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30"/>
      <c r="BF143" s="30"/>
    </row>
    <row r="144" spans="1:58" x14ac:dyDescent="0.2">
      <c r="A144" s="92" t="s">
        <v>182</v>
      </c>
      <c r="B144" s="53">
        <v>46929656</v>
      </c>
      <c r="C144" s="54">
        <v>39417298.170000002</v>
      </c>
      <c r="D144" s="47">
        <f t="shared" si="26"/>
        <v>86346954.170000002</v>
      </c>
      <c r="E144" s="47">
        <f t="shared" si="31"/>
        <v>0.22189508093337981</v>
      </c>
      <c r="F144" s="10"/>
      <c r="G144" s="11"/>
      <c r="H144" s="11"/>
      <c r="I144" s="55">
        <v>4355106</v>
      </c>
      <c r="J144" s="11"/>
      <c r="K144" s="11"/>
      <c r="L144" s="55">
        <v>9375090</v>
      </c>
      <c r="M144" s="75">
        <v>5719999</v>
      </c>
      <c r="N144" s="56"/>
      <c r="O144" s="56"/>
      <c r="P144" s="11"/>
      <c r="Q144" s="11"/>
      <c r="R144" s="55">
        <v>12315459</v>
      </c>
      <c r="S144" s="57">
        <v>5559236</v>
      </c>
      <c r="T144" s="57">
        <v>6453573</v>
      </c>
      <c r="U144" s="77">
        <f t="shared" si="32"/>
        <v>43778463</v>
      </c>
      <c r="V144" s="14">
        <f t="shared" si="33"/>
        <v>0</v>
      </c>
      <c r="W144" s="15">
        <f t="shared" si="34"/>
        <v>0</v>
      </c>
      <c r="X144" s="16">
        <f t="shared" si="35"/>
        <v>43778463</v>
      </c>
      <c r="Y144" s="16">
        <f t="shared" si="36"/>
        <v>130125417.17</v>
      </c>
      <c r="Z144" s="16">
        <f t="shared" si="37"/>
        <v>0.20395097640377494</v>
      </c>
      <c r="AA144" s="16">
        <f t="shared" si="38"/>
        <v>93.285284256078924</v>
      </c>
      <c r="AB144" s="14">
        <f t="shared" si="27"/>
        <v>0</v>
      </c>
      <c r="AC144" s="15">
        <f t="shared" si="28"/>
        <v>0</v>
      </c>
      <c r="AD144" s="16">
        <f t="shared" si="29"/>
        <v>50.700645345067876</v>
      </c>
      <c r="AE144" s="72">
        <f t="shared" si="30"/>
        <v>6</v>
      </c>
      <c r="AF144" s="4">
        <v>42331</v>
      </c>
      <c r="AG144" s="50">
        <v>1</v>
      </c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30"/>
      <c r="BF144" s="30"/>
    </row>
    <row r="145" spans="1:58" x14ac:dyDescent="0.2">
      <c r="A145" s="92" t="s">
        <v>183</v>
      </c>
      <c r="B145" s="53">
        <v>98492346</v>
      </c>
      <c r="C145" s="54">
        <v>47159747.670000002</v>
      </c>
      <c r="D145" s="47">
        <f t="shared" si="26"/>
        <v>145652093.67000002</v>
      </c>
      <c r="E145" s="47">
        <f t="shared" si="31"/>
        <v>0.37429789416069303</v>
      </c>
      <c r="F145" s="10"/>
      <c r="G145" s="11"/>
      <c r="H145" s="11"/>
      <c r="I145" s="55">
        <v>9133795</v>
      </c>
      <c r="J145" s="11"/>
      <c r="K145" s="11"/>
      <c r="L145" s="55">
        <v>19675716</v>
      </c>
      <c r="M145" s="75">
        <v>12004693</v>
      </c>
      <c r="N145" s="56"/>
      <c r="O145" s="56"/>
      <c r="P145" s="11"/>
      <c r="Q145" s="11"/>
      <c r="R145" s="55">
        <v>25846738</v>
      </c>
      <c r="S145" s="57">
        <v>11667297</v>
      </c>
      <c r="T145" s="57">
        <v>13544262</v>
      </c>
      <c r="U145" s="77">
        <f t="shared" si="32"/>
        <v>91872501</v>
      </c>
      <c r="V145" s="14">
        <f t="shared" si="33"/>
        <v>0</v>
      </c>
      <c r="W145" s="15">
        <f t="shared" si="34"/>
        <v>0</v>
      </c>
      <c r="X145" s="16">
        <f t="shared" si="35"/>
        <v>91872501</v>
      </c>
      <c r="Y145" s="16">
        <f t="shared" si="36"/>
        <v>237524594.67000002</v>
      </c>
      <c r="Z145" s="16">
        <f t="shared" si="37"/>
        <v>0.37228217251030532</v>
      </c>
      <c r="AA145" s="16">
        <f t="shared" si="38"/>
        <v>93.278822904675252</v>
      </c>
      <c r="AB145" s="14">
        <f t="shared" si="27"/>
        <v>0</v>
      </c>
      <c r="AC145" s="15">
        <f t="shared" si="28"/>
        <v>0</v>
      </c>
      <c r="AD145" s="16">
        <f t="shared" si="29"/>
        <v>63.076677227965583</v>
      </c>
      <c r="AE145" s="72">
        <f t="shared" si="30"/>
        <v>6</v>
      </c>
      <c r="AF145" s="4">
        <v>151949</v>
      </c>
      <c r="AG145" s="50">
        <v>1</v>
      </c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30"/>
      <c r="BF145" s="30"/>
    </row>
    <row r="146" spans="1:58" x14ac:dyDescent="0.2">
      <c r="A146" s="92" t="s">
        <v>184</v>
      </c>
      <c r="B146" s="53">
        <v>34825498</v>
      </c>
      <c r="C146" s="54">
        <v>39044264.270000003</v>
      </c>
      <c r="D146" s="47">
        <f t="shared" si="26"/>
        <v>73869762.270000011</v>
      </c>
      <c r="E146" s="47">
        <f t="shared" si="31"/>
        <v>0.18983109520180519</v>
      </c>
      <c r="F146" s="10"/>
      <c r="G146" s="11"/>
      <c r="H146" s="11"/>
      <c r="I146" s="55">
        <v>3231531</v>
      </c>
      <c r="J146" s="11"/>
      <c r="K146" s="11"/>
      <c r="L146" s="55">
        <v>6957055</v>
      </c>
      <c r="M146" s="75">
        <v>4244690</v>
      </c>
      <c r="N146" s="56"/>
      <c r="O146" s="56"/>
      <c r="P146" s="11"/>
      <c r="Q146" s="11"/>
      <c r="R146" s="55">
        <v>9139040</v>
      </c>
      <c r="S146" s="57">
        <v>4125391</v>
      </c>
      <c r="T146" s="57">
        <v>4789059</v>
      </c>
      <c r="U146" s="77">
        <f t="shared" si="32"/>
        <v>32486766</v>
      </c>
      <c r="V146" s="14">
        <f t="shared" si="33"/>
        <v>0</v>
      </c>
      <c r="W146" s="15">
        <f t="shared" si="34"/>
        <v>0</v>
      </c>
      <c r="X146" s="16">
        <f t="shared" si="35"/>
        <v>32486766</v>
      </c>
      <c r="Y146" s="16">
        <f t="shared" si="36"/>
        <v>106356528.27000001</v>
      </c>
      <c r="Z146" s="16">
        <f t="shared" si="37"/>
        <v>0.16669700861933609</v>
      </c>
      <c r="AA146" s="16">
        <f t="shared" si="38"/>
        <v>93.284426255727908</v>
      </c>
      <c r="AB146" s="14">
        <f t="shared" si="27"/>
        <v>0</v>
      </c>
      <c r="AC146" s="15">
        <f t="shared" si="28"/>
        <v>0</v>
      </c>
      <c r="AD146" s="16">
        <f t="shared" si="29"/>
        <v>43.978435833133211</v>
      </c>
      <c r="AE146" s="72">
        <f t="shared" si="30"/>
        <v>6</v>
      </c>
      <c r="AF146" s="4">
        <v>14656</v>
      </c>
      <c r="AG146" s="50">
        <v>1</v>
      </c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30"/>
      <c r="BF146" s="30"/>
    </row>
    <row r="147" spans="1:58" x14ac:dyDescent="0.2">
      <c r="A147" s="92" t="s">
        <v>185</v>
      </c>
      <c r="B147" s="53">
        <v>31883031</v>
      </c>
      <c r="C147" s="54">
        <v>33009797.350000001</v>
      </c>
      <c r="D147" s="47">
        <f t="shared" si="26"/>
        <v>64892828.350000001</v>
      </c>
      <c r="E147" s="47">
        <f t="shared" si="31"/>
        <v>0.16676209991576099</v>
      </c>
      <c r="F147" s="10"/>
      <c r="G147" s="11"/>
      <c r="H147" s="11"/>
      <c r="I147" s="55">
        <v>2959341</v>
      </c>
      <c r="J147" s="11"/>
      <c r="K147" s="11"/>
      <c r="L147" s="55">
        <v>6369241</v>
      </c>
      <c r="M147" s="75">
        <v>3886048</v>
      </c>
      <c r="N147" s="56"/>
      <c r="O147" s="56"/>
      <c r="P147" s="11"/>
      <c r="Q147" s="11"/>
      <c r="R147" s="55">
        <v>8366867</v>
      </c>
      <c r="S147" s="57">
        <v>3776829</v>
      </c>
      <c r="T147" s="57">
        <v>4384423</v>
      </c>
      <c r="U147" s="77">
        <f t="shared" si="32"/>
        <v>29742749</v>
      </c>
      <c r="V147" s="14">
        <f t="shared" si="33"/>
        <v>0</v>
      </c>
      <c r="W147" s="15">
        <f t="shared" si="34"/>
        <v>0</v>
      </c>
      <c r="X147" s="16">
        <f t="shared" si="35"/>
        <v>29742749</v>
      </c>
      <c r="Y147" s="16">
        <f t="shared" si="36"/>
        <v>94635577.349999994</v>
      </c>
      <c r="Z147" s="16">
        <f t="shared" si="37"/>
        <v>0.14832627493406611</v>
      </c>
      <c r="AA147" s="16">
        <f t="shared" si="38"/>
        <v>93.287081143571328</v>
      </c>
      <c r="AB147" s="14">
        <f t="shared" si="27"/>
        <v>0</v>
      </c>
      <c r="AC147" s="15">
        <f t="shared" si="28"/>
        <v>0</v>
      </c>
      <c r="AD147" s="16">
        <f t="shared" si="29"/>
        <v>45.833645652771118</v>
      </c>
      <c r="AE147" s="72">
        <f t="shared" si="30"/>
        <v>6</v>
      </c>
      <c r="AF147" s="4">
        <v>13073</v>
      </c>
      <c r="AG147" s="50">
        <v>1</v>
      </c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30"/>
      <c r="BF147" s="30"/>
    </row>
    <row r="148" spans="1:58" x14ac:dyDescent="0.2">
      <c r="A148" s="92" t="s">
        <v>186</v>
      </c>
      <c r="B148" s="53">
        <v>60049557</v>
      </c>
      <c r="C148" s="54">
        <v>43071155.490000002</v>
      </c>
      <c r="D148" s="47">
        <f t="shared" si="26"/>
        <v>103120712.49000001</v>
      </c>
      <c r="E148" s="47">
        <f t="shared" si="31"/>
        <v>0.26500041679323483</v>
      </c>
      <c r="F148" s="10"/>
      <c r="G148" s="11"/>
      <c r="H148" s="11"/>
      <c r="I148" s="55">
        <v>5575370</v>
      </c>
      <c r="J148" s="11"/>
      <c r="K148" s="11"/>
      <c r="L148" s="55">
        <v>11996039</v>
      </c>
      <c r="M148" s="75">
        <v>7319112</v>
      </c>
      <c r="N148" s="56"/>
      <c r="O148" s="56"/>
      <c r="P148" s="11"/>
      <c r="Q148" s="11"/>
      <c r="R148" s="55">
        <v>15758434</v>
      </c>
      <c r="S148" s="57">
        <v>7113406</v>
      </c>
      <c r="T148" s="57">
        <v>8257768</v>
      </c>
      <c r="U148" s="77">
        <f t="shared" si="32"/>
        <v>56020129</v>
      </c>
      <c r="V148" s="14">
        <f t="shared" si="33"/>
        <v>0</v>
      </c>
      <c r="W148" s="15">
        <f t="shared" si="34"/>
        <v>0</v>
      </c>
      <c r="X148" s="16">
        <f t="shared" si="35"/>
        <v>56020129</v>
      </c>
      <c r="Y148" s="16">
        <f t="shared" si="36"/>
        <v>159140841.49000001</v>
      </c>
      <c r="Z148" s="16">
        <f t="shared" si="37"/>
        <v>0.24942805728108533</v>
      </c>
      <c r="AA148" s="16">
        <f t="shared" si="38"/>
        <v>93.289828932459912</v>
      </c>
      <c r="AB148" s="14">
        <f t="shared" si="27"/>
        <v>0</v>
      </c>
      <c r="AC148" s="15">
        <f t="shared" si="28"/>
        <v>0</v>
      </c>
      <c r="AD148" s="16">
        <f t="shared" si="29"/>
        <v>54.324807933646191</v>
      </c>
      <c r="AE148" s="72">
        <f t="shared" si="30"/>
        <v>6</v>
      </c>
      <c r="AF148" s="4">
        <v>70293</v>
      </c>
      <c r="AG148" s="50">
        <v>1</v>
      </c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30"/>
      <c r="BF148" s="30"/>
    </row>
    <row r="149" spans="1:58" x14ac:dyDescent="0.2">
      <c r="A149" s="92" t="s">
        <v>187</v>
      </c>
      <c r="B149" s="53">
        <v>38345628</v>
      </c>
      <c r="C149" s="54">
        <v>35352504.359999999</v>
      </c>
      <c r="D149" s="47">
        <f t="shared" si="26"/>
        <v>73698132.359999999</v>
      </c>
      <c r="E149" s="47">
        <f t="shared" si="31"/>
        <v>0.18939003931122841</v>
      </c>
      <c r="F149" s="10"/>
      <c r="G149" s="11"/>
      <c r="H149" s="11"/>
      <c r="I149" s="55">
        <v>3559050</v>
      </c>
      <c r="J149" s="11"/>
      <c r="K149" s="11"/>
      <c r="L149" s="55">
        <v>7660267</v>
      </c>
      <c r="M149" s="75">
        <v>4673739</v>
      </c>
      <c r="N149" s="56"/>
      <c r="O149" s="56"/>
      <c r="P149" s="11"/>
      <c r="Q149" s="11"/>
      <c r="R149" s="55">
        <v>10062806</v>
      </c>
      <c r="S149" s="57">
        <v>4542382</v>
      </c>
      <c r="T149" s="57">
        <v>5273133</v>
      </c>
      <c r="U149" s="77">
        <f t="shared" si="32"/>
        <v>35771377</v>
      </c>
      <c r="V149" s="14">
        <f t="shared" si="33"/>
        <v>0</v>
      </c>
      <c r="W149" s="15">
        <f t="shared" si="34"/>
        <v>0</v>
      </c>
      <c r="X149" s="16">
        <f t="shared" si="35"/>
        <v>35771377</v>
      </c>
      <c r="Y149" s="16">
        <f t="shared" si="36"/>
        <v>109469509.36</v>
      </c>
      <c r="Z149" s="16">
        <f t="shared" si="37"/>
        <v>0.17157611330648986</v>
      </c>
      <c r="AA149" s="16">
        <f t="shared" si="38"/>
        <v>93.286715763267708</v>
      </c>
      <c r="AB149" s="14">
        <f t="shared" si="27"/>
        <v>0</v>
      </c>
      <c r="AC149" s="15">
        <f t="shared" si="28"/>
        <v>0</v>
      </c>
      <c r="AD149" s="16">
        <f t="shared" si="29"/>
        <v>48.537698113249718</v>
      </c>
      <c r="AE149" s="72">
        <f t="shared" si="30"/>
        <v>6</v>
      </c>
      <c r="AF149" s="4">
        <v>22278</v>
      </c>
      <c r="AG149" s="50">
        <v>1</v>
      </c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30"/>
      <c r="BF149" s="30"/>
    </row>
    <row r="150" spans="1:58" x14ac:dyDescent="0.2">
      <c r="A150" s="92" t="s">
        <v>188</v>
      </c>
      <c r="B150" s="53">
        <v>96250676</v>
      </c>
      <c r="C150" s="54">
        <v>34376278.030000001</v>
      </c>
      <c r="D150" s="47">
        <f t="shared" si="26"/>
        <v>130626954.03</v>
      </c>
      <c r="E150" s="47">
        <f t="shared" si="31"/>
        <v>0.3356861723171044</v>
      </c>
      <c r="F150" s="10"/>
      <c r="G150" s="11"/>
      <c r="H150" s="11"/>
      <c r="I150" s="55">
        <v>9030381</v>
      </c>
      <c r="J150" s="11"/>
      <c r="K150" s="11"/>
      <c r="L150" s="55">
        <v>19227900</v>
      </c>
      <c r="M150" s="75">
        <v>11731469</v>
      </c>
      <c r="N150" s="56"/>
      <c r="O150" s="56"/>
      <c r="P150" s="11"/>
      <c r="Q150" s="11"/>
      <c r="R150" s="55">
        <v>25258470</v>
      </c>
      <c r="S150" s="57">
        <v>11401751</v>
      </c>
      <c r="T150" s="57">
        <v>13235997</v>
      </c>
      <c r="U150" s="77">
        <f t="shared" si="32"/>
        <v>89885968</v>
      </c>
      <c r="V150" s="14">
        <f t="shared" si="33"/>
        <v>0</v>
      </c>
      <c r="W150" s="15">
        <f t="shared" si="34"/>
        <v>0</v>
      </c>
      <c r="X150" s="16">
        <f t="shared" si="35"/>
        <v>89885968</v>
      </c>
      <c r="Y150" s="16">
        <f t="shared" si="36"/>
        <v>220512922.03</v>
      </c>
      <c r="Z150" s="16">
        <f t="shared" si="37"/>
        <v>0.34561907070709141</v>
      </c>
      <c r="AA150" s="16">
        <f t="shared" si="38"/>
        <v>93.387362806677842</v>
      </c>
      <c r="AB150" s="14">
        <f t="shared" si="27"/>
        <v>0</v>
      </c>
      <c r="AC150" s="15">
        <f t="shared" si="28"/>
        <v>0</v>
      </c>
      <c r="AD150" s="16">
        <f t="shared" si="29"/>
        <v>68.811194953957695</v>
      </c>
      <c r="AE150" s="72">
        <f t="shared" si="30"/>
        <v>6</v>
      </c>
      <c r="AF150" s="4">
        <v>51688</v>
      </c>
      <c r="AG150" s="50">
        <v>1</v>
      </c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30"/>
      <c r="BF150" s="30"/>
    </row>
    <row r="151" spans="1:58" x14ac:dyDescent="0.2">
      <c r="A151" s="92" t="s">
        <v>189</v>
      </c>
      <c r="B151" s="53">
        <v>97522857</v>
      </c>
      <c r="C151" s="54">
        <v>39123215.840000004</v>
      </c>
      <c r="D151" s="47">
        <f t="shared" si="26"/>
        <v>136646072.84</v>
      </c>
      <c r="E151" s="47">
        <f t="shared" si="31"/>
        <v>0.35115415110490306</v>
      </c>
      <c r="F151" s="10"/>
      <c r="G151" s="11"/>
      <c r="H151" s="11"/>
      <c r="I151" s="55">
        <v>9150408</v>
      </c>
      <c r="J151" s="11"/>
      <c r="K151" s="11"/>
      <c r="L151" s="55">
        <v>19482043</v>
      </c>
      <c r="M151" s="75">
        <v>11886528</v>
      </c>
      <c r="N151" s="56"/>
      <c r="O151" s="56"/>
      <c r="P151" s="11"/>
      <c r="Q151" s="11"/>
      <c r="R151" s="55">
        <v>25592321</v>
      </c>
      <c r="S151" s="57">
        <v>11552452</v>
      </c>
      <c r="T151" s="57">
        <v>13410942</v>
      </c>
      <c r="U151" s="77">
        <f t="shared" si="32"/>
        <v>91074694</v>
      </c>
      <c r="V151" s="14">
        <f t="shared" si="33"/>
        <v>0</v>
      </c>
      <c r="W151" s="15">
        <f t="shared" si="34"/>
        <v>0</v>
      </c>
      <c r="X151" s="16">
        <f t="shared" si="35"/>
        <v>91074694</v>
      </c>
      <c r="Y151" s="16">
        <f t="shared" si="36"/>
        <v>227720766.84</v>
      </c>
      <c r="Z151" s="16">
        <f t="shared" si="37"/>
        <v>0.35691622554999086</v>
      </c>
      <c r="AA151" s="16">
        <f t="shared" si="38"/>
        <v>93.388049531813849</v>
      </c>
      <c r="AB151" s="14">
        <f t="shared" si="27"/>
        <v>0</v>
      </c>
      <c r="AC151" s="15">
        <f t="shared" si="28"/>
        <v>0</v>
      </c>
      <c r="AD151" s="16">
        <f t="shared" si="29"/>
        <v>66.650063267196927</v>
      </c>
      <c r="AE151" s="72">
        <f t="shared" si="30"/>
        <v>6</v>
      </c>
      <c r="AF151" s="4">
        <v>56032</v>
      </c>
      <c r="AG151" s="50">
        <v>1</v>
      </c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30"/>
      <c r="BF151" s="30"/>
    </row>
    <row r="152" spans="1:58" x14ac:dyDescent="0.2">
      <c r="A152" s="92" t="s">
        <v>190</v>
      </c>
      <c r="B152" s="53">
        <v>502502663</v>
      </c>
      <c r="C152" s="54">
        <v>148810676.68000001</v>
      </c>
      <c r="D152" s="47">
        <f t="shared" si="26"/>
        <v>651313339.68000007</v>
      </c>
      <c r="E152" s="47">
        <f t="shared" si="31"/>
        <v>1.6737501352595021</v>
      </c>
      <c r="F152" s="10"/>
      <c r="G152" s="11"/>
      <c r="H152" s="11"/>
      <c r="I152" s="55">
        <v>47214149</v>
      </c>
      <c r="J152" s="11"/>
      <c r="K152" s="11"/>
      <c r="L152" s="55">
        <v>100384449</v>
      </c>
      <c r="M152" s="75">
        <v>61247301</v>
      </c>
      <c r="N152" s="56"/>
      <c r="O152" s="56"/>
      <c r="P152" s="11"/>
      <c r="Q152" s="11"/>
      <c r="R152" s="55">
        <v>131868667</v>
      </c>
      <c r="S152" s="57">
        <v>59525922</v>
      </c>
      <c r="T152" s="57">
        <v>69102100</v>
      </c>
      <c r="U152" s="77">
        <f t="shared" si="32"/>
        <v>469342588</v>
      </c>
      <c r="V152" s="14">
        <f t="shared" si="33"/>
        <v>0</v>
      </c>
      <c r="W152" s="15">
        <f t="shared" si="34"/>
        <v>0</v>
      </c>
      <c r="X152" s="16">
        <f t="shared" si="35"/>
        <v>469342588</v>
      </c>
      <c r="Y152" s="16">
        <f t="shared" si="36"/>
        <v>1120655927.6800001</v>
      </c>
      <c r="Z152" s="16">
        <f t="shared" si="37"/>
        <v>1.7564506276619085</v>
      </c>
      <c r="AA152" s="16">
        <f t="shared" si="38"/>
        <v>93.401015070839534</v>
      </c>
      <c r="AB152" s="14">
        <f t="shared" si="27"/>
        <v>0</v>
      </c>
      <c r="AC152" s="15">
        <f t="shared" si="28"/>
        <v>0</v>
      </c>
      <c r="AD152" s="16">
        <f t="shared" si="29"/>
        <v>72.060951220589914</v>
      </c>
      <c r="AE152" s="72">
        <f t="shared" si="30"/>
        <v>6</v>
      </c>
      <c r="AF152" s="4">
        <v>1116182</v>
      </c>
      <c r="AG152" s="50">
        <v>0</v>
      </c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30"/>
      <c r="BF152" s="30"/>
    </row>
    <row r="153" spans="1:58" x14ac:dyDescent="0.2">
      <c r="A153" s="92" t="s">
        <v>191</v>
      </c>
      <c r="B153" s="53">
        <v>118206395</v>
      </c>
      <c r="C153" s="54">
        <v>38088483.539999999</v>
      </c>
      <c r="D153" s="47">
        <f t="shared" si="26"/>
        <v>156294878.53999999</v>
      </c>
      <c r="E153" s="47">
        <f t="shared" si="31"/>
        <v>0.40164780630045094</v>
      </c>
      <c r="F153" s="10"/>
      <c r="G153" s="11"/>
      <c r="H153" s="11"/>
      <c r="I153" s="55">
        <v>11084953</v>
      </c>
      <c r="J153" s="11"/>
      <c r="K153" s="11"/>
      <c r="L153" s="55">
        <v>23613972</v>
      </c>
      <c r="M153" s="75">
        <v>14407531</v>
      </c>
      <c r="N153" s="56"/>
      <c r="O153" s="56"/>
      <c r="P153" s="11"/>
      <c r="Q153" s="11"/>
      <c r="R153" s="55">
        <v>31020173</v>
      </c>
      <c r="S153" s="57">
        <v>14002602</v>
      </c>
      <c r="T153" s="57">
        <v>16255257</v>
      </c>
      <c r="U153" s="77">
        <f t="shared" si="32"/>
        <v>110384488</v>
      </c>
      <c r="V153" s="14">
        <f t="shared" si="33"/>
        <v>0</v>
      </c>
      <c r="W153" s="15">
        <f t="shared" si="34"/>
        <v>0</v>
      </c>
      <c r="X153" s="16">
        <f t="shared" si="35"/>
        <v>110384488</v>
      </c>
      <c r="Y153" s="16">
        <f t="shared" si="36"/>
        <v>266679366.53999999</v>
      </c>
      <c r="Z153" s="16">
        <f t="shared" si="37"/>
        <v>0.41797765859622177</v>
      </c>
      <c r="AA153" s="16">
        <f t="shared" si="38"/>
        <v>93.382839397140899</v>
      </c>
      <c r="AB153" s="14">
        <f t="shared" si="27"/>
        <v>0</v>
      </c>
      <c r="AC153" s="15">
        <f t="shared" si="28"/>
        <v>0</v>
      </c>
      <c r="AD153" s="16">
        <f t="shared" si="29"/>
        <v>70.62578699387754</v>
      </c>
      <c r="AE153" s="72">
        <f t="shared" si="30"/>
        <v>6</v>
      </c>
      <c r="AF153" s="4">
        <v>110162</v>
      </c>
      <c r="AG153" s="50">
        <v>0</v>
      </c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30"/>
      <c r="BF153" s="30"/>
    </row>
    <row r="154" spans="1:58" x14ac:dyDescent="0.2">
      <c r="A154" s="92" t="s">
        <v>192</v>
      </c>
      <c r="B154" s="53">
        <v>132032907</v>
      </c>
      <c r="C154" s="54">
        <v>40696512.390000001</v>
      </c>
      <c r="D154" s="47">
        <f t="shared" si="26"/>
        <v>172729419.38999999</v>
      </c>
      <c r="E154" s="47">
        <f t="shared" si="31"/>
        <v>0.44388141844192802</v>
      </c>
      <c r="F154" s="10"/>
      <c r="G154" s="11"/>
      <c r="H154" s="11"/>
      <c r="I154" s="55">
        <v>12387123</v>
      </c>
      <c r="J154" s="11"/>
      <c r="K154" s="11"/>
      <c r="L154" s="55">
        <v>26376080</v>
      </c>
      <c r="M154" s="75">
        <v>16092769</v>
      </c>
      <c r="N154" s="56"/>
      <c r="O154" s="56"/>
      <c r="P154" s="11"/>
      <c r="Q154" s="11"/>
      <c r="R154" s="55">
        <v>34648579</v>
      </c>
      <c r="S154" s="57">
        <v>15640475</v>
      </c>
      <c r="T154" s="57">
        <v>18156622</v>
      </c>
      <c r="U154" s="77">
        <f t="shared" si="32"/>
        <v>123301648</v>
      </c>
      <c r="V154" s="14">
        <f t="shared" si="33"/>
        <v>0</v>
      </c>
      <c r="W154" s="15">
        <f t="shared" si="34"/>
        <v>0</v>
      </c>
      <c r="X154" s="16">
        <f t="shared" si="35"/>
        <v>123301648</v>
      </c>
      <c r="Y154" s="16">
        <f t="shared" si="36"/>
        <v>296031067.38999999</v>
      </c>
      <c r="Z154" s="16">
        <f t="shared" si="37"/>
        <v>0.46398179965997949</v>
      </c>
      <c r="AA154" s="16">
        <f t="shared" si="38"/>
        <v>93.387058424760724</v>
      </c>
      <c r="AB154" s="14">
        <f t="shared" si="27"/>
        <v>0</v>
      </c>
      <c r="AC154" s="15">
        <f t="shared" si="28"/>
        <v>0</v>
      </c>
      <c r="AD154" s="16">
        <f t="shared" si="29"/>
        <v>71.384277464397258</v>
      </c>
      <c r="AE154" s="72">
        <f t="shared" si="30"/>
        <v>6</v>
      </c>
      <c r="AF154" s="4">
        <v>132891</v>
      </c>
      <c r="AG154" s="50">
        <v>1</v>
      </c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30"/>
      <c r="BF154" s="30"/>
    </row>
    <row r="155" spans="1:58" x14ac:dyDescent="0.2">
      <c r="A155" s="92" t="s">
        <v>193</v>
      </c>
      <c r="B155" s="53">
        <v>146626752</v>
      </c>
      <c r="C155" s="54">
        <v>33657419.07</v>
      </c>
      <c r="D155" s="47">
        <f t="shared" si="26"/>
        <v>180284171.06999999</v>
      </c>
      <c r="E155" s="47">
        <f t="shared" si="31"/>
        <v>0.4632956786388166</v>
      </c>
      <c r="F155" s="10"/>
      <c r="G155" s="11"/>
      <c r="H155" s="11"/>
      <c r="I155" s="55">
        <v>13757040</v>
      </c>
      <c r="J155" s="11"/>
      <c r="K155" s="11"/>
      <c r="L155" s="55">
        <v>29291478</v>
      </c>
      <c r="M155" s="75">
        <v>17871533</v>
      </c>
      <c r="N155" s="56"/>
      <c r="O155" s="56"/>
      <c r="P155" s="11"/>
      <c r="Q155" s="11"/>
      <c r="R155" s="55">
        <v>38478352</v>
      </c>
      <c r="S155" s="57">
        <v>17369246</v>
      </c>
      <c r="T155" s="57">
        <v>20163508</v>
      </c>
      <c r="U155" s="77">
        <f t="shared" si="32"/>
        <v>136931157</v>
      </c>
      <c r="V155" s="14">
        <f t="shared" si="33"/>
        <v>0</v>
      </c>
      <c r="W155" s="15">
        <f t="shared" si="34"/>
        <v>0</v>
      </c>
      <c r="X155" s="16">
        <f t="shared" si="35"/>
        <v>136931157</v>
      </c>
      <c r="Y155" s="16">
        <f t="shared" si="36"/>
        <v>317215328.06999999</v>
      </c>
      <c r="Z155" s="16">
        <f t="shared" si="37"/>
        <v>0.49718477217712881</v>
      </c>
      <c r="AA155" s="16">
        <f t="shared" si="38"/>
        <v>93.387567502006732</v>
      </c>
      <c r="AB155" s="14">
        <f t="shared" si="27"/>
        <v>0</v>
      </c>
      <c r="AC155" s="15">
        <f t="shared" si="28"/>
        <v>0</v>
      </c>
      <c r="AD155" s="16">
        <f t="shared" si="29"/>
        <v>75.952955929133097</v>
      </c>
      <c r="AE155" s="72">
        <f t="shared" si="30"/>
        <v>6</v>
      </c>
      <c r="AF155" s="4">
        <v>191981</v>
      </c>
      <c r="AG155" s="50">
        <v>0</v>
      </c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30"/>
      <c r="BF155" s="30"/>
    </row>
    <row r="156" spans="1:58" x14ac:dyDescent="0.2">
      <c r="A156" s="92" t="s">
        <v>194</v>
      </c>
      <c r="B156" s="53">
        <v>91282955</v>
      </c>
      <c r="C156" s="54">
        <v>39065068.579999998</v>
      </c>
      <c r="D156" s="47">
        <f t="shared" si="26"/>
        <v>130348023.58</v>
      </c>
      <c r="E156" s="47">
        <f t="shared" si="31"/>
        <v>0.33496937465617388</v>
      </c>
      <c r="F156" s="10"/>
      <c r="G156" s="11"/>
      <c r="H156" s="11"/>
      <c r="I156" s="55">
        <v>8564153</v>
      </c>
      <c r="J156" s="11"/>
      <c r="K156" s="11"/>
      <c r="L156" s="55">
        <v>18235504</v>
      </c>
      <c r="M156" s="75">
        <v>11125980</v>
      </c>
      <c r="N156" s="56"/>
      <c r="O156" s="56"/>
      <c r="P156" s="11"/>
      <c r="Q156" s="11"/>
      <c r="R156" s="55">
        <v>23954821</v>
      </c>
      <c r="S156" s="57">
        <v>10813280</v>
      </c>
      <c r="T156" s="57">
        <v>12552857</v>
      </c>
      <c r="U156" s="77">
        <f t="shared" si="32"/>
        <v>85246595</v>
      </c>
      <c r="V156" s="14">
        <f t="shared" si="33"/>
        <v>0</v>
      </c>
      <c r="W156" s="15">
        <f t="shared" si="34"/>
        <v>0</v>
      </c>
      <c r="X156" s="16">
        <f t="shared" si="35"/>
        <v>85246595</v>
      </c>
      <c r="Y156" s="16">
        <f t="shared" si="36"/>
        <v>215594618.57999998</v>
      </c>
      <c r="Z156" s="16">
        <f t="shared" si="37"/>
        <v>0.33791040922732002</v>
      </c>
      <c r="AA156" s="16">
        <f t="shared" si="38"/>
        <v>93.387199176450849</v>
      </c>
      <c r="AB156" s="14">
        <f t="shared" si="27"/>
        <v>0</v>
      </c>
      <c r="AC156" s="15">
        <f t="shared" si="28"/>
        <v>0</v>
      </c>
      <c r="AD156" s="16">
        <f t="shared" si="29"/>
        <v>65.399223293693154</v>
      </c>
      <c r="AE156" s="72">
        <f t="shared" si="30"/>
        <v>6</v>
      </c>
      <c r="AF156" s="4">
        <v>38432</v>
      </c>
      <c r="AG156" s="50">
        <v>1</v>
      </c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30"/>
      <c r="BF156" s="30"/>
    </row>
    <row r="157" spans="1:58" x14ac:dyDescent="0.2">
      <c r="A157" s="92" t="s">
        <v>195</v>
      </c>
      <c r="B157" s="53">
        <v>176071368</v>
      </c>
      <c r="C157" s="54">
        <v>57789788.670000002</v>
      </c>
      <c r="D157" s="47">
        <f t="shared" si="26"/>
        <v>233861156.67000002</v>
      </c>
      <c r="E157" s="47">
        <f t="shared" si="31"/>
        <v>0.60097823698907982</v>
      </c>
      <c r="F157" s="10"/>
      <c r="G157" s="11"/>
      <c r="H157" s="11"/>
      <c r="I157" s="55">
        <v>16519609</v>
      </c>
      <c r="J157" s="11"/>
      <c r="K157" s="11"/>
      <c r="L157" s="55">
        <v>35173599</v>
      </c>
      <c r="M157" s="75">
        <v>21460376</v>
      </c>
      <c r="N157" s="56"/>
      <c r="O157" s="56"/>
      <c r="P157" s="11"/>
      <c r="Q157" s="11"/>
      <c r="R157" s="55">
        <v>46205321</v>
      </c>
      <c r="S157" s="57">
        <v>20857224</v>
      </c>
      <c r="T157" s="57">
        <v>24212611</v>
      </c>
      <c r="U157" s="77">
        <f t="shared" si="32"/>
        <v>164428740</v>
      </c>
      <c r="V157" s="14">
        <f t="shared" si="33"/>
        <v>0</v>
      </c>
      <c r="W157" s="15">
        <f t="shared" si="34"/>
        <v>0</v>
      </c>
      <c r="X157" s="16">
        <f t="shared" si="35"/>
        <v>164428740</v>
      </c>
      <c r="Y157" s="16">
        <f t="shared" si="36"/>
        <v>398289896.67000002</v>
      </c>
      <c r="Z157" s="16">
        <f t="shared" si="37"/>
        <v>0.62425631428702022</v>
      </c>
      <c r="AA157" s="16">
        <f t="shared" si="38"/>
        <v>93.387551802289622</v>
      </c>
      <c r="AB157" s="14">
        <f t="shared" si="27"/>
        <v>0</v>
      </c>
      <c r="AC157" s="15">
        <f t="shared" si="28"/>
        <v>0</v>
      </c>
      <c r="AD157" s="16">
        <f t="shared" si="29"/>
        <v>70.310410818682627</v>
      </c>
      <c r="AE157" s="72">
        <f t="shared" si="30"/>
        <v>6</v>
      </c>
      <c r="AF157" s="4">
        <v>199434</v>
      </c>
      <c r="AG157" s="50">
        <v>1</v>
      </c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30"/>
      <c r="BF157" s="30"/>
    </row>
    <row r="158" spans="1:58" x14ac:dyDescent="0.2">
      <c r="A158" s="92" t="s">
        <v>196</v>
      </c>
      <c r="B158" s="53">
        <v>111974435</v>
      </c>
      <c r="C158" s="54">
        <v>41782081.539999999</v>
      </c>
      <c r="D158" s="47">
        <f t="shared" si="26"/>
        <v>153756516.53999999</v>
      </c>
      <c r="E158" s="47">
        <f t="shared" si="31"/>
        <v>0.3951247036983685</v>
      </c>
      <c r="F158" s="10"/>
      <c r="G158" s="11"/>
      <c r="H158" s="11"/>
      <c r="I158" s="55">
        <v>10510436</v>
      </c>
      <c r="J158" s="11"/>
      <c r="K158" s="11"/>
      <c r="L158" s="55">
        <v>22369020</v>
      </c>
      <c r="M158" s="75">
        <v>13647951</v>
      </c>
      <c r="N158" s="56"/>
      <c r="O158" s="56"/>
      <c r="P158" s="11"/>
      <c r="Q158" s="11"/>
      <c r="R158" s="55">
        <v>29384759</v>
      </c>
      <c r="S158" s="57">
        <v>13264370</v>
      </c>
      <c r="T158" s="57">
        <v>15398264</v>
      </c>
      <c r="U158" s="77">
        <f t="shared" si="32"/>
        <v>104574800</v>
      </c>
      <c r="V158" s="14">
        <f t="shared" si="33"/>
        <v>0</v>
      </c>
      <c r="W158" s="15">
        <f t="shared" si="34"/>
        <v>0</v>
      </c>
      <c r="X158" s="16">
        <f t="shared" si="35"/>
        <v>104574800</v>
      </c>
      <c r="Y158" s="16">
        <f t="shared" si="36"/>
        <v>258331316.53999999</v>
      </c>
      <c r="Z158" s="16">
        <f t="shared" si="37"/>
        <v>0.40489341275404928</v>
      </c>
      <c r="AA158" s="16">
        <f t="shared" si="38"/>
        <v>93.391674626444868</v>
      </c>
      <c r="AB158" s="14">
        <f t="shared" si="27"/>
        <v>0</v>
      </c>
      <c r="AC158" s="15">
        <f t="shared" si="28"/>
        <v>0</v>
      </c>
      <c r="AD158" s="16">
        <f t="shared" si="29"/>
        <v>68.013247407822689</v>
      </c>
      <c r="AE158" s="72">
        <f t="shared" si="30"/>
        <v>6</v>
      </c>
      <c r="AF158" s="4">
        <v>66319</v>
      </c>
      <c r="AG158" s="50">
        <v>1</v>
      </c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30"/>
      <c r="BF158" s="30"/>
    </row>
    <row r="159" spans="1:58" x14ac:dyDescent="0.2">
      <c r="A159" s="92" t="s">
        <v>197</v>
      </c>
      <c r="B159" s="53">
        <v>89402836</v>
      </c>
      <c r="C159" s="54">
        <v>40362856.32</v>
      </c>
      <c r="D159" s="47">
        <f t="shared" si="26"/>
        <v>129765692.31999999</v>
      </c>
      <c r="E159" s="47">
        <f t="shared" si="31"/>
        <v>0.33347289521101198</v>
      </c>
      <c r="F159" s="10"/>
      <c r="G159" s="11"/>
      <c r="H159" s="11"/>
      <c r="I159" s="55">
        <v>8300089</v>
      </c>
      <c r="J159" s="11"/>
      <c r="K159" s="11"/>
      <c r="L159" s="55">
        <v>17859914</v>
      </c>
      <c r="M159" s="75">
        <v>10896823</v>
      </c>
      <c r="N159" s="56"/>
      <c r="O159" s="56"/>
      <c r="P159" s="11"/>
      <c r="Q159" s="11"/>
      <c r="R159" s="55">
        <v>23461434</v>
      </c>
      <c r="S159" s="57">
        <v>10590563</v>
      </c>
      <c r="T159" s="57">
        <v>12294310</v>
      </c>
      <c r="U159" s="77">
        <f t="shared" si="32"/>
        <v>83403133</v>
      </c>
      <c r="V159" s="14">
        <f t="shared" si="33"/>
        <v>0</v>
      </c>
      <c r="W159" s="15">
        <f t="shared" si="34"/>
        <v>0</v>
      </c>
      <c r="X159" s="16">
        <f t="shared" si="35"/>
        <v>83403133</v>
      </c>
      <c r="Y159" s="16">
        <f t="shared" si="36"/>
        <v>213168825.31999999</v>
      </c>
      <c r="Z159" s="16">
        <f t="shared" si="37"/>
        <v>0.33410836259653504</v>
      </c>
      <c r="AA159" s="16">
        <f t="shared" si="38"/>
        <v>93.289135704822613</v>
      </c>
      <c r="AB159" s="14">
        <f t="shared" si="27"/>
        <v>0</v>
      </c>
      <c r="AC159" s="15">
        <f t="shared" si="28"/>
        <v>0</v>
      </c>
      <c r="AD159" s="16">
        <f t="shared" si="29"/>
        <v>64.272098047555815</v>
      </c>
      <c r="AE159" s="72">
        <f t="shared" si="30"/>
        <v>6</v>
      </c>
      <c r="AF159" s="4">
        <v>151162</v>
      </c>
      <c r="AG159" s="50">
        <v>0</v>
      </c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30"/>
      <c r="BF159" s="30"/>
    </row>
    <row r="160" spans="1:58" x14ac:dyDescent="0.2">
      <c r="A160" s="92" t="s">
        <v>198</v>
      </c>
      <c r="B160" s="53">
        <v>26243790</v>
      </c>
      <c r="C160" s="54">
        <v>17737271.59</v>
      </c>
      <c r="D160" s="47">
        <f t="shared" si="26"/>
        <v>43981061.590000004</v>
      </c>
      <c r="E160" s="47">
        <f t="shared" si="31"/>
        <v>0.1130228774698309</v>
      </c>
      <c r="F160" s="10"/>
      <c r="G160" s="11"/>
      <c r="H160" s="11"/>
      <c r="I160" s="55">
        <v>2438831</v>
      </c>
      <c r="J160" s="11"/>
      <c r="K160" s="11"/>
      <c r="L160" s="55">
        <v>5242695</v>
      </c>
      <c r="M160" s="75">
        <v>3198712</v>
      </c>
      <c r="N160" s="56"/>
      <c r="O160" s="56"/>
      <c r="P160" s="11"/>
      <c r="Q160" s="11"/>
      <c r="R160" s="55">
        <v>6886996</v>
      </c>
      <c r="S160" s="57">
        <v>3108811</v>
      </c>
      <c r="T160" s="57">
        <v>3608938</v>
      </c>
      <c r="U160" s="77">
        <f t="shared" si="32"/>
        <v>24484983</v>
      </c>
      <c r="V160" s="14">
        <f t="shared" si="33"/>
        <v>0</v>
      </c>
      <c r="W160" s="15">
        <f t="shared" si="34"/>
        <v>0</v>
      </c>
      <c r="X160" s="16">
        <f t="shared" si="35"/>
        <v>24484983</v>
      </c>
      <c r="Y160" s="16">
        <f t="shared" si="36"/>
        <v>68466044.590000004</v>
      </c>
      <c r="Z160" s="16">
        <f t="shared" si="37"/>
        <v>0.1073096782190696</v>
      </c>
      <c r="AA160" s="16">
        <f t="shared" si="38"/>
        <v>93.298197402128281</v>
      </c>
      <c r="AB160" s="14">
        <f t="shared" si="27"/>
        <v>0</v>
      </c>
      <c r="AC160" s="15">
        <f t="shared" si="28"/>
        <v>0</v>
      </c>
      <c r="AD160" s="16">
        <f t="shared" si="29"/>
        <v>55.671650739706479</v>
      </c>
      <c r="AE160" s="72">
        <f t="shared" si="30"/>
        <v>6</v>
      </c>
      <c r="AF160" s="4">
        <v>15790</v>
      </c>
      <c r="AG160" s="50">
        <v>1</v>
      </c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30"/>
      <c r="BF160" s="30"/>
    </row>
    <row r="161" spans="1:58" x14ac:dyDescent="0.2">
      <c r="A161" s="92" t="s">
        <v>199</v>
      </c>
      <c r="B161" s="53">
        <v>31042512</v>
      </c>
      <c r="C161" s="54">
        <v>27890598.190000001</v>
      </c>
      <c r="D161" s="47">
        <f t="shared" si="26"/>
        <v>58933110.189999998</v>
      </c>
      <c r="E161" s="47">
        <f t="shared" si="31"/>
        <v>0.15144676938482265</v>
      </c>
      <c r="F161" s="10"/>
      <c r="G161" s="11"/>
      <c r="H161" s="11"/>
      <c r="I161" s="55">
        <v>2883754</v>
      </c>
      <c r="J161" s="11"/>
      <c r="K161" s="11"/>
      <c r="L161" s="55">
        <v>6201331</v>
      </c>
      <c r="M161" s="75">
        <v>3783602</v>
      </c>
      <c r="N161" s="56"/>
      <c r="O161" s="56"/>
      <c r="P161" s="11"/>
      <c r="Q161" s="11"/>
      <c r="R161" s="55">
        <v>8146295</v>
      </c>
      <c r="S161" s="57">
        <v>3677262</v>
      </c>
      <c r="T161" s="57">
        <v>4268839</v>
      </c>
      <c r="U161" s="77">
        <f t="shared" si="32"/>
        <v>28961083</v>
      </c>
      <c r="V161" s="14">
        <f t="shared" si="33"/>
        <v>0</v>
      </c>
      <c r="W161" s="15">
        <f t="shared" si="34"/>
        <v>0</v>
      </c>
      <c r="X161" s="16">
        <f t="shared" si="35"/>
        <v>28961083</v>
      </c>
      <c r="Y161" s="16">
        <f t="shared" si="36"/>
        <v>87894193.189999998</v>
      </c>
      <c r="Z161" s="16">
        <f t="shared" si="37"/>
        <v>0.13776022326140394</v>
      </c>
      <c r="AA161" s="16">
        <f t="shared" si="38"/>
        <v>93.294907963633861</v>
      </c>
      <c r="AB161" s="14">
        <f t="shared" si="27"/>
        <v>0</v>
      </c>
      <c r="AC161" s="15">
        <f t="shared" si="28"/>
        <v>0</v>
      </c>
      <c r="AD161" s="16">
        <f t="shared" si="29"/>
        <v>49.142295233748293</v>
      </c>
      <c r="AE161" s="72">
        <f t="shared" si="30"/>
        <v>6</v>
      </c>
      <c r="AF161" s="4">
        <v>26692</v>
      </c>
      <c r="AG161" s="50">
        <v>1</v>
      </c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30"/>
      <c r="BF161" s="30"/>
    </row>
    <row r="162" spans="1:58" x14ac:dyDescent="0.2">
      <c r="A162" s="92" t="s">
        <v>200</v>
      </c>
      <c r="B162" s="53">
        <v>22691187</v>
      </c>
      <c r="C162" s="54">
        <v>19239394.300000001</v>
      </c>
      <c r="D162" s="47">
        <f t="shared" si="26"/>
        <v>41930581.299999997</v>
      </c>
      <c r="E162" s="47">
        <f t="shared" si="31"/>
        <v>0.10775353711758102</v>
      </c>
      <c r="F162" s="10"/>
      <c r="G162" s="11"/>
      <c r="H162" s="11"/>
      <c r="I162" s="55">
        <v>2108151</v>
      </c>
      <c r="J162" s="11"/>
      <c r="K162" s="11"/>
      <c r="L162" s="55">
        <v>4532995</v>
      </c>
      <c r="M162" s="75">
        <v>2765705</v>
      </c>
      <c r="N162" s="56"/>
      <c r="O162" s="56"/>
      <c r="P162" s="11"/>
      <c r="Q162" s="11"/>
      <c r="R162" s="55">
        <v>5954708</v>
      </c>
      <c r="S162" s="57">
        <v>2687973</v>
      </c>
      <c r="T162" s="57">
        <v>3120399</v>
      </c>
      <c r="U162" s="77">
        <f t="shared" si="32"/>
        <v>21169931</v>
      </c>
      <c r="V162" s="14">
        <f t="shared" si="33"/>
        <v>0</v>
      </c>
      <c r="W162" s="15">
        <f t="shared" si="34"/>
        <v>0</v>
      </c>
      <c r="X162" s="16">
        <f t="shared" si="35"/>
        <v>21169931</v>
      </c>
      <c r="Y162" s="16">
        <f t="shared" si="36"/>
        <v>63100512.299999997</v>
      </c>
      <c r="Z162" s="16">
        <f t="shared" si="37"/>
        <v>9.8900056384452567E-2</v>
      </c>
      <c r="AA162" s="16">
        <f t="shared" si="38"/>
        <v>93.295828904851916</v>
      </c>
      <c r="AB162" s="14">
        <f t="shared" si="27"/>
        <v>0</v>
      </c>
      <c r="AC162" s="15">
        <f t="shared" si="28"/>
        <v>0</v>
      </c>
      <c r="AD162" s="16">
        <f t="shared" si="29"/>
        <v>50.48804558309331</v>
      </c>
      <c r="AE162" s="72">
        <f t="shared" si="30"/>
        <v>6</v>
      </c>
      <c r="AF162" s="4">
        <v>4664</v>
      </c>
      <c r="AG162" s="50">
        <v>1</v>
      </c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30"/>
      <c r="BF162" s="30"/>
    </row>
    <row r="163" spans="1:58" x14ac:dyDescent="0.2">
      <c r="A163" s="92" t="s">
        <v>201</v>
      </c>
      <c r="B163" s="53">
        <v>30595025</v>
      </c>
      <c r="C163" s="54">
        <v>20259706.760000002</v>
      </c>
      <c r="D163" s="47">
        <f t="shared" si="26"/>
        <v>50854731.760000005</v>
      </c>
      <c r="E163" s="47">
        <f t="shared" si="31"/>
        <v>0.13068688905359363</v>
      </c>
      <c r="F163" s="10"/>
      <c r="G163" s="11"/>
      <c r="H163" s="11"/>
      <c r="I163" s="55">
        <v>2842935</v>
      </c>
      <c r="J163" s="11"/>
      <c r="K163" s="11"/>
      <c r="L163" s="55">
        <v>6111937</v>
      </c>
      <c r="M163" s="75">
        <v>3729060</v>
      </c>
      <c r="N163" s="56"/>
      <c r="O163" s="56"/>
      <c r="P163" s="11"/>
      <c r="Q163" s="11"/>
      <c r="R163" s="55">
        <v>8028863</v>
      </c>
      <c r="S163" s="57">
        <v>3624254</v>
      </c>
      <c r="T163" s="57">
        <v>4207302</v>
      </c>
      <c r="U163" s="77">
        <f t="shared" si="32"/>
        <v>28544351</v>
      </c>
      <c r="V163" s="14">
        <f t="shared" si="33"/>
        <v>0</v>
      </c>
      <c r="W163" s="15">
        <f t="shared" si="34"/>
        <v>0</v>
      </c>
      <c r="X163" s="16">
        <f t="shared" si="35"/>
        <v>28544351</v>
      </c>
      <c r="Y163" s="16">
        <f t="shared" si="36"/>
        <v>79399082.760000005</v>
      </c>
      <c r="Z163" s="16">
        <f t="shared" si="37"/>
        <v>0.12444548349313188</v>
      </c>
      <c r="AA163" s="16">
        <f t="shared" si="38"/>
        <v>93.297361253994723</v>
      </c>
      <c r="AB163" s="14">
        <f t="shared" si="27"/>
        <v>0</v>
      </c>
      <c r="AC163" s="15">
        <f t="shared" si="28"/>
        <v>0</v>
      </c>
      <c r="AD163" s="16">
        <f t="shared" si="29"/>
        <v>56.129193906105066</v>
      </c>
      <c r="AE163" s="72">
        <f t="shared" si="30"/>
        <v>6</v>
      </c>
      <c r="AF163" s="4">
        <v>14433</v>
      </c>
      <c r="AG163" s="50">
        <v>1</v>
      </c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30"/>
      <c r="BF163" s="30"/>
    </row>
    <row r="164" spans="1:58" x14ac:dyDescent="0.2">
      <c r="A164" s="92" t="s">
        <v>202</v>
      </c>
      <c r="B164" s="53">
        <v>74893137</v>
      </c>
      <c r="C164" s="54">
        <v>33863264.469999999</v>
      </c>
      <c r="D164" s="47">
        <f t="shared" si="26"/>
        <v>108756401.47</v>
      </c>
      <c r="E164" s="47">
        <f t="shared" si="31"/>
        <v>0.27948305459271533</v>
      </c>
      <c r="F164" s="10"/>
      <c r="G164" s="11"/>
      <c r="H164" s="11"/>
      <c r="I164" s="55">
        <v>6946748</v>
      </c>
      <c r="J164" s="11"/>
      <c r="K164" s="11"/>
      <c r="L164" s="55">
        <v>14961326</v>
      </c>
      <c r="M164" s="75">
        <v>9128315</v>
      </c>
      <c r="N164" s="56"/>
      <c r="O164" s="56"/>
      <c r="P164" s="11"/>
      <c r="Q164" s="11"/>
      <c r="R164" s="55">
        <v>19653743</v>
      </c>
      <c r="S164" s="57">
        <v>8871760</v>
      </c>
      <c r="T164" s="57">
        <v>10298996</v>
      </c>
      <c r="U164" s="77">
        <f t="shared" si="32"/>
        <v>69860888</v>
      </c>
      <c r="V164" s="14">
        <f t="shared" si="33"/>
        <v>0</v>
      </c>
      <c r="W164" s="15">
        <f t="shared" si="34"/>
        <v>0</v>
      </c>
      <c r="X164" s="16">
        <f t="shared" si="35"/>
        <v>69860888</v>
      </c>
      <c r="Y164" s="16">
        <f t="shared" si="36"/>
        <v>178617289.47</v>
      </c>
      <c r="Z164" s="16">
        <f t="shared" si="37"/>
        <v>0.27995430394978083</v>
      </c>
      <c r="AA164" s="16">
        <f t="shared" si="38"/>
        <v>93.280760825921874</v>
      </c>
      <c r="AB164" s="14">
        <f t="shared" si="27"/>
        <v>0</v>
      </c>
      <c r="AC164" s="15">
        <f t="shared" si="28"/>
        <v>0</v>
      </c>
      <c r="AD164" s="16">
        <f t="shared" si="29"/>
        <v>64.236115810866394</v>
      </c>
      <c r="AE164" s="72">
        <f t="shared" si="30"/>
        <v>6</v>
      </c>
      <c r="AF164" s="4">
        <v>120136</v>
      </c>
      <c r="AG164" s="50">
        <v>0</v>
      </c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30"/>
      <c r="BF164" s="30"/>
    </row>
    <row r="165" spans="1:58" x14ac:dyDescent="0.2">
      <c r="A165" s="92" t="s">
        <v>203</v>
      </c>
      <c r="B165" s="53">
        <v>34281768</v>
      </c>
      <c r="C165" s="54">
        <v>32134720.789999999</v>
      </c>
      <c r="D165" s="47">
        <f t="shared" si="26"/>
        <v>66416488.789999999</v>
      </c>
      <c r="E165" s="47">
        <f t="shared" si="31"/>
        <v>0.17067761448021398</v>
      </c>
      <c r="F165" s="10"/>
      <c r="G165" s="11"/>
      <c r="H165" s="11"/>
      <c r="I165" s="55">
        <v>3186205</v>
      </c>
      <c r="J165" s="11"/>
      <c r="K165" s="11"/>
      <c r="L165" s="55">
        <v>6848434</v>
      </c>
      <c r="M165" s="75">
        <v>4178417</v>
      </c>
      <c r="N165" s="56"/>
      <c r="O165" s="56"/>
      <c r="P165" s="11"/>
      <c r="Q165" s="11"/>
      <c r="R165" s="55">
        <v>8996352</v>
      </c>
      <c r="S165" s="57">
        <v>4060981</v>
      </c>
      <c r="T165" s="57">
        <v>4714288</v>
      </c>
      <c r="U165" s="77">
        <f t="shared" si="32"/>
        <v>31984677</v>
      </c>
      <c r="V165" s="14">
        <f t="shared" si="33"/>
        <v>0</v>
      </c>
      <c r="W165" s="15">
        <f t="shared" si="34"/>
        <v>0</v>
      </c>
      <c r="X165" s="16">
        <f t="shared" si="35"/>
        <v>31984677</v>
      </c>
      <c r="Y165" s="16">
        <f t="shared" si="36"/>
        <v>98401165.789999992</v>
      </c>
      <c r="Z165" s="16">
        <f t="shared" si="37"/>
        <v>0.15422823825357218</v>
      </c>
      <c r="AA165" s="16">
        <f t="shared" si="38"/>
        <v>93.299380008639005</v>
      </c>
      <c r="AB165" s="14">
        <f t="shared" si="27"/>
        <v>0</v>
      </c>
      <c r="AC165" s="15">
        <f t="shared" si="28"/>
        <v>0</v>
      </c>
      <c r="AD165" s="16">
        <f t="shared" si="29"/>
        <v>48.157735500187684</v>
      </c>
      <c r="AE165" s="72">
        <f t="shared" si="30"/>
        <v>6</v>
      </c>
      <c r="AF165" s="4">
        <v>30826</v>
      </c>
      <c r="AG165" s="50">
        <v>1</v>
      </c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30"/>
      <c r="BF165" s="30"/>
    </row>
    <row r="166" spans="1:58" x14ac:dyDescent="0.2">
      <c r="A166" s="92" t="s">
        <v>204</v>
      </c>
      <c r="B166" s="53">
        <v>23672473</v>
      </c>
      <c r="C166" s="54">
        <v>20540431.120000001</v>
      </c>
      <c r="D166" s="47">
        <f t="shared" si="26"/>
        <v>44212904.120000005</v>
      </c>
      <c r="E166" s="47">
        <f t="shared" si="31"/>
        <v>0.11361866822415057</v>
      </c>
      <c r="F166" s="10"/>
      <c r="G166" s="11"/>
      <c r="H166" s="11"/>
      <c r="I166" s="55">
        <v>2199708</v>
      </c>
      <c r="J166" s="11"/>
      <c r="K166" s="11"/>
      <c r="L166" s="55">
        <v>4729026</v>
      </c>
      <c r="M166" s="75">
        <v>2885308</v>
      </c>
      <c r="N166" s="56"/>
      <c r="O166" s="56"/>
      <c r="P166" s="11"/>
      <c r="Q166" s="11"/>
      <c r="R166" s="55">
        <v>6212221</v>
      </c>
      <c r="S166" s="57">
        <v>2804216</v>
      </c>
      <c r="T166" s="57">
        <v>3255341</v>
      </c>
      <c r="U166" s="77">
        <f t="shared" si="32"/>
        <v>22085820</v>
      </c>
      <c r="V166" s="14">
        <f t="shared" si="33"/>
        <v>0</v>
      </c>
      <c r="W166" s="15">
        <f t="shared" si="34"/>
        <v>0</v>
      </c>
      <c r="X166" s="16">
        <f t="shared" si="35"/>
        <v>22085820</v>
      </c>
      <c r="Y166" s="16">
        <f t="shared" si="36"/>
        <v>66298724.120000005</v>
      </c>
      <c r="Z166" s="16">
        <f t="shared" si="37"/>
        <v>0.10391274673827436</v>
      </c>
      <c r="AA166" s="16">
        <f t="shared" si="38"/>
        <v>93.297476778197179</v>
      </c>
      <c r="AB166" s="14">
        <f t="shared" si="27"/>
        <v>0</v>
      </c>
      <c r="AC166" s="15">
        <f t="shared" si="28"/>
        <v>0</v>
      </c>
      <c r="AD166" s="16">
        <f t="shared" si="29"/>
        <v>49.953334755066066</v>
      </c>
      <c r="AE166" s="72">
        <f t="shared" si="30"/>
        <v>6</v>
      </c>
      <c r="AF166" s="4">
        <v>10592</v>
      </c>
      <c r="AG166" s="50">
        <v>1</v>
      </c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30"/>
      <c r="BF166" s="30"/>
    </row>
    <row r="167" spans="1:58" x14ac:dyDescent="0.2">
      <c r="A167" s="92" t="s">
        <v>205</v>
      </c>
      <c r="B167" s="53">
        <v>24113271</v>
      </c>
      <c r="C167" s="54">
        <v>19527011.77</v>
      </c>
      <c r="D167" s="47">
        <f t="shared" si="26"/>
        <v>43640282.769999996</v>
      </c>
      <c r="E167" s="47">
        <f t="shared" si="31"/>
        <v>0.1121471413819614</v>
      </c>
      <c r="F167" s="10"/>
      <c r="G167" s="11"/>
      <c r="H167" s="11"/>
      <c r="I167" s="55">
        <v>2240169</v>
      </c>
      <c r="J167" s="11"/>
      <c r="K167" s="11"/>
      <c r="L167" s="55">
        <v>4817084</v>
      </c>
      <c r="M167" s="75">
        <v>2939035</v>
      </c>
      <c r="N167" s="56"/>
      <c r="O167" s="56"/>
      <c r="P167" s="11"/>
      <c r="Q167" s="11"/>
      <c r="R167" s="55">
        <v>6327897</v>
      </c>
      <c r="S167" s="57">
        <v>2856432</v>
      </c>
      <c r="T167" s="57">
        <v>3315958</v>
      </c>
      <c r="U167" s="77">
        <f t="shared" si="32"/>
        <v>22496575</v>
      </c>
      <c r="V167" s="14">
        <f t="shared" si="33"/>
        <v>0</v>
      </c>
      <c r="W167" s="15">
        <f t="shared" si="34"/>
        <v>0</v>
      </c>
      <c r="X167" s="16">
        <f t="shared" si="35"/>
        <v>22496575</v>
      </c>
      <c r="Y167" s="16">
        <f t="shared" si="36"/>
        <v>66136857.769999996</v>
      </c>
      <c r="Z167" s="16">
        <f t="shared" si="37"/>
        <v>0.10365904687819022</v>
      </c>
      <c r="AA167" s="16">
        <f t="shared" si="38"/>
        <v>93.295409818103906</v>
      </c>
      <c r="AB167" s="14">
        <f t="shared" si="27"/>
        <v>0</v>
      </c>
      <c r="AC167" s="15">
        <f t="shared" si="28"/>
        <v>0</v>
      </c>
      <c r="AD167" s="16">
        <f t="shared" si="29"/>
        <v>51.55002115491564</v>
      </c>
      <c r="AE167" s="72">
        <f t="shared" si="30"/>
        <v>6</v>
      </c>
      <c r="AF167" s="4">
        <v>9979</v>
      </c>
      <c r="AG167" s="50">
        <v>1</v>
      </c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30"/>
      <c r="BF167" s="30"/>
    </row>
    <row r="168" spans="1:58" x14ac:dyDescent="0.2">
      <c r="A168" s="92" t="s">
        <v>206</v>
      </c>
      <c r="B168" s="53">
        <v>25595458</v>
      </c>
      <c r="C168" s="54">
        <v>29256335.32</v>
      </c>
      <c r="D168" s="47">
        <f t="shared" si="26"/>
        <v>54851793.32</v>
      </c>
      <c r="E168" s="47">
        <f t="shared" si="31"/>
        <v>0.14095856924054861</v>
      </c>
      <c r="F168" s="10"/>
      <c r="G168" s="11"/>
      <c r="H168" s="11"/>
      <c r="I168" s="55">
        <v>2378211</v>
      </c>
      <c r="J168" s="11"/>
      <c r="K168" s="11"/>
      <c r="L168" s="55">
        <v>5113179</v>
      </c>
      <c r="M168" s="75">
        <v>3119690</v>
      </c>
      <c r="N168" s="56"/>
      <c r="O168" s="56"/>
      <c r="P168" s="11"/>
      <c r="Q168" s="11"/>
      <c r="R168" s="55">
        <v>6716858</v>
      </c>
      <c r="S168" s="57">
        <v>3032010</v>
      </c>
      <c r="T168" s="57">
        <v>3519782</v>
      </c>
      <c r="U168" s="77">
        <f t="shared" si="32"/>
        <v>23879730</v>
      </c>
      <c r="V168" s="14">
        <f t="shared" si="33"/>
        <v>0</v>
      </c>
      <c r="W168" s="15">
        <f t="shared" si="34"/>
        <v>0</v>
      </c>
      <c r="X168" s="16">
        <f t="shared" si="35"/>
        <v>23879730</v>
      </c>
      <c r="Y168" s="16">
        <f t="shared" si="36"/>
        <v>78731523.319999993</v>
      </c>
      <c r="Z168" s="16">
        <f t="shared" si="37"/>
        <v>0.12339918982847689</v>
      </c>
      <c r="AA168" s="16">
        <f t="shared" si="38"/>
        <v>93.296748196496424</v>
      </c>
      <c r="AB168" s="14">
        <f t="shared" si="27"/>
        <v>0</v>
      </c>
      <c r="AC168" s="15">
        <f t="shared" si="28"/>
        <v>0</v>
      </c>
      <c r="AD168" s="16">
        <f t="shared" si="29"/>
        <v>43.535003241713518</v>
      </c>
      <c r="AE168" s="72">
        <f t="shared" si="30"/>
        <v>6</v>
      </c>
      <c r="AF168" s="4">
        <v>16062</v>
      </c>
      <c r="AG168" s="50">
        <v>1</v>
      </c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30"/>
      <c r="BF168" s="30"/>
    </row>
    <row r="169" spans="1:58" x14ac:dyDescent="0.2">
      <c r="A169" s="92" t="s">
        <v>207</v>
      </c>
      <c r="B169" s="53">
        <v>21923015</v>
      </c>
      <c r="C169" s="54">
        <v>21370132.52</v>
      </c>
      <c r="D169" s="47">
        <f t="shared" si="26"/>
        <v>43293147.519999996</v>
      </c>
      <c r="E169" s="47">
        <f t="shared" si="31"/>
        <v>0.11125507049035904</v>
      </c>
      <c r="F169" s="10"/>
      <c r="G169" s="11"/>
      <c r="H169" s="11"/>
      <c r="I169" s="55">
        <v>2036382</v>
      </c>
      <c r="J169" s="11"/>
      <c r="K169" s="11"/>
      <c r="L169" s="55">
        <v>4379538</v>
      </c>
      <c r="M169" s="75">
        <v>2672076</v>
      </c>
      <c r="N169" s="56"/>
      <c r="O169" s="56"/>
      <c r="P169" s="11"/>
      <c r="Q169" s="11"/>
      <c r="R169" s="55">
        <v>5753121</v>
      </c>
      <c r="S169" s="57">
        <v>2596977</v>
      </c>
      <c r="T169" s="57">
        <v>3014763</v>
      </c>
      <c r="U169" s="77">
        <f t="shared" si="32"/>
        <v>20452857</v>
      </c>
      <c r="V169" s="14">
        <f t="shared" si="33"/>
        <v>0</v>
      </c>
      <c r="W169" s="15">
        <f t="shared" si="34"/>
        <v>0</v>
      </c>
      <c r="X169" s="16">
        <f t="shared" si="35"/>
        <v>20452857</v>
      </c>
      <c r="Y169" s="16">
        <f t="shared" si="36"/>
        <v>63746004.519999996</v>
      </c>
      <c r="Z169" s="16">
        <f t="shared" si="37"/>
        <v>9.991176317773838E-2</v>
      </c>
      <c r="AA169" s="16">
        <f t="shared" si="38"/>
        <v>93.293997198834191</v>
      </c>
      <c r="AB169" s="14">
        <f t="shared" si="27"/>
        <v>0</v>
      </c>
      <c r="AC169" s="15">
        <f t="shared" si="28"/>
        <v>0</v>
      </c>
      <c r="AD169" s="16">
        <f t="shared" si="29"/>
        <v>47.242712003213576</v>
      </c>
      <c r="AE169" s="72">
        <f t="shared" si="30"/>
        <v>6</v>
      </c>
      <c r="AF169" s="4">
        <v>5406</v>
      </c>
      <c r="AG169" s="50">
        <v>1</v>
      </c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30"/>
      <c r="BF169" s="30"/>
    </row>
    <row r="170" spans="1:58" x14ac:dyDescent="0.2">
      <c r="A170" s="92" t="s">
        <v>208</v>
      </c>
      <c r="B170" s="53">
        <v>146950994</v>
      </c>
      <c r="C170" s="54">
        <v>34607350.299999997</v>
      </c>
      <c r="D170" s="47">
        <f t="shared" si="26"/>
        <v>181558344.30000001</v>
      </c>
      <c r="E170" s="47">
        <f t="shared" si="31"/>
        <v>0.46657005901171722</v>
      </c>
      <c r="F170" s="10"/>
      <c r="G170" s="11"/>
      <c r="H170" s="11"/>
      <c r="I170" s="55">
        <v>13661984</v>
      </c>
      <c r="J170" s="11"/>
      <c r="K170" s="11"/>
      <c r="L170" s="55">
        <v>29356252</v>
      </c>
      <c r="M170" s="75">
        <v>17911053</v>
      </c>
      <c r="N170" s="56"/>
      <c r="O170" s="56"/>
      <c r="P170" s="11"/>
      <c r="Q170" s="11"/>
      <c r="R170" s="55">
        <v>38563441</v>
      </c>
      <c r="S170" s="57">
        <v>17407656</v>
      </c>
      <c r="T170" s="57">
        <v>20208096</v>
      </c>
      <c r="U170" s="77">
        <f t="shared" si="32"/>
        <v>137108482</v>
      </c>
      <c r="V170" s="14">
        <f t="shared" si="33"/>
        <v>0</v>
      </c>
      <c r="W170" s="15">
        <f t="shared" si="34"/>
        <v>0</v>
      </c>
      <c r="X170" s="16">
        <f t="shared" si="35"/>
        <v>137108482</v>
      </c>
      <c r="Y170" s="16">
        <f t="shared" si="36"/>
        <v>318666826.30000001</v>
      </c>
      <c r="Z170" s="16">
        <f t="shared" si="37"/>
        <v>0.49945976570026274</v>
      </c>
      <c r="AA170" s="16">
        <f t="shared" si="38"/>
        <v>93.302180725637001</v>
      </c>
      <c r="AB170" s="14">
        <f t="shared" si="27"/>
        <v>0</v>
      </c>
      <c r="AC170" s="15">
        <f t="shared" si="28"/>
        <v>0</v>
      </c>
      <c r="AD170" s="16">
        <f t="shared" si="29"/>
        <v>75.517587764210518</v>
      </c>
      <c r="AE170" s="72">
        <f t="shared" si="30"/>
        <v>6</v>
      </c>
      <c r="AF170" s="4">
        <v>275710</v>
      </c>
      <c r="AG170" s="50">
        <v>0</v>
      </c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30"/>
      <c r="BF170" s="30"/>
    </row>
    <row r="171" spans="1:58" x14ac:dyDescent="0.2">
      <c r="A171" s="92" t="s">
        <v>209</v>
      </c>
      <c r="B171" s="53">
        <v>30481314</v>
      </c>
      <c r="C171" s="54">
        <v>25891741.84</v>
      </c>
      <c r="D171" s="47">
        <f t="shared" si="26"/>
        <v>56373055.840000004</v>
      </c>
      <c r="E171" s="47">
        <f t="shared" si="31"/>
        <v>0.14486792161135406</v>
      </c>
      <c r="F171" s="10"/>
      <c r="G171" s="11"/>
      <c r="H171" s="11"/>
      <c r="I171" s="55">
        <v>2831226</v>
      </c>
      <c r="J171" s="11"/>
      <c r="K171" s="11"/>
      <c r="L171" s="55">
        <v>6089221</v>
      </c>
      <c r="M171" s="75">
        <v>3715201</v>
      </c>
      <c r="N171" s="56"/>
      <c r="O171" s="56"/>
      <c r="P171" s="11"/>
      <c r="Q171" s="11"/>
      <c r="R171" s="55">
        <v>7999023</v>
      </c>
      <c r="S171" s="57">
        <v>3610783</v>
      </c>
      <c r="T171" s="57">
        <v>4191665</v>
      </c>
      <c r="U171" s="77">
        <f t="shared" si="32"/>
        <v>28437119</v>
      </c>
      <c r="V171" s="14">
        <f t="shared" si="33"/>
        <v>0</v>
      </c>
      <c r="W171" s="15">
        <f t="shared" si="34"/>
        <v>0</v>
      </c>
      <c r="X171" s="16">
        <f t="shared" si="35"/>
        <v>28437119</v>
      </c>
      <c r="Y171" s="16">
        <f t="shared" si="36"/>
        <v>84810174.840000004</v>
      </c>
      <c r="Z171" s="16">
        <f t="shared" si="37"/>
        <v>0.13292651308080236</v>
      </c>
      <c r="AA171" s="16">
        <f t="shared" si="38"/>
        <v>93.293612604758451</v>
      </c>
      <c r="AB171" s="14">
        <f t="shared" si="27"/>
        <v>0</v>
      </c>
      <c r="AC171" s="15">
        <f t="shared" si="28"/>
        <v>0</v>
      </c>
      <c r="AD171" s="16">
        <f t="shared" si="29"/>
        <v>50.444522788885592</v>
      </c>
      <c r="AE171" s="72">
        <f t="shared" si="30"/>
        <v>6</v>
      </c>
      <c r="AF171" s="4">
        <v>24951</v>
      </c>
      <c r="AG171" s="50">
        <v>1</v>
      </c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30"/>
      <c r="BF171" s="30"/>
    </row>
    <row r="172" spans="1:58" x14ac:dyDescent="0.2">
      <c r="A172" s="92" t="s">
        <v>210</v>
      </c>
      <c r="B172" s="53">
        <v>31263225</v>
      </c>
      <c r="C172" s="54">
        <v>33489181.859999999</v>
      </c>
      <c r="D172" s="47">
        <f t="shared" si="26"/>
        <v>64752406.859999999</v>
      </c>
      <c r="E172" s="47">
        <f t="shared" si="31"/>
        <v>0.16640124366798889</v>
      </c>
      <c r="F172" s="10"/>
      <c r="G172" s="11"/>
      <c r="H172" s="11"/>
      <c r="I172" s="55">
        <v>2904481</v>
      </c>
      <c r="J172" s="11"/>
      <c r="K172" s="11"/>
      <c r="L172" s="55">
        <v>6245423</v>
      </c>
      <c r="M172" s="75">
        <v>3810504</v>
      </c>
      <c r="N172" s="56"/>
      <c r="O172" s="56"/>
      <c r="P172" s="11"/>
      <c r="Q172" s="11"/>
      <c r="R172" s="55">
        <v>8204215</v>
      </c>
      <c r="S172" s="57">
        <v>3703408</v>
      </c>
      <c r="T172" s="57">
        <v>4299190</v>
      </c>
      <c r="U172" s="77">
        <f t="shared" si="32"/>
        <v>29167221</v>
      </c>
      <c r="V172" s="14">
        <f t="shared" si="33"/>
        <v>0</v>
      </c>
      <c r="W172" s="15">
        <f t="shared" si="34"/>
        <v>0</v>
      </c>
      <c r="X172" s="16">
        <f t="shared" si="35"/>
        <v>29167221</v>
      </c>
      <c r="Y172" s="16">
        <f t="shared" si="36"/>
        <v>93919627.859999999</v>
      </c>
      <c r="Z172" s="16">
        <f t="shared" si="37"/>
        <v>0.14720413753218928</v>
      </c>
      <c r="AA172" s="16">
        <f t="shared" si="38"/>
        <v>93.295624491715103</v>
      </c>
      <c r="AB172" s="14">
        <f t="shared" si="27"/>
        <v>0</v>
      </c>
      <c r="AC172" s="15">
        <f t="shared" si="28"/>
        <v>0</v>
      </c>
      <c r="AD172" s="16">
        <f t="shared" si="29"/>
        <v>45.044226793085727</v>
      </c>
      <c r="AE172" s="72">
        <f t="shared" si="30"/>
        <v>6</v>
      </c>
      <c r="AF172" s="4">
        <v>27406</v>
      </c>
      <c r="AG172" s="50">
        <v>1</v>
      </c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30"/>
      <c r="BF172" s="30"/>
    </row>
    <row r="173" spans="1:58" x14ac:dyDescent="0.2">
      <c r="A173" s="92" t="s">
        <v>211</v>
      </c>
      <c r="B173" s="53">
        <v>19865157</v>
      </c>
      <c r="C173" s="54">
        <v>18334477.030000001</v>
      </c>
      <c r="D173" s="47">
        <f t="shared" si="26"/>
        <v>38199634.030000001</v>
      </c>
      <c r="E173" s="47">
        <f t="shared" si="31"/>
        <v>9.8165719522939621E-2</v>
      </c>
      <c r="F173" s="10"/>
      <c r="G173" s="11"/>
      <c r="H173" s="11"/>
      <c r="I173" s="55">
        <v>1845307</v>
      </c>
      <c r="J173" s="11"/>
      <c r="K173" s="11"/>
      <c r="L173" s="55">
        <v>3968442</v>
      </c>
      <c r="M173" s="75">
        <v>2421255</v>
      </c>
      <c r="N173" s="56"/>
      <c r="O173" s="56"/>
      <c r="P173" s="11"/>
      <c r="Q173" s="11"/>
      <c r="R173" s="55">
        <v>5213090</v>
      </c>
      <c r="S173" s="57">
        <v>2353205</v>
      </c>
      <c r="T173" s="57">
        <v>2731775</v>
      </c>
      <c r="U173" s="77">
        <f t="shared" si="32"/>
        <v>18533074</v>
      </c>
      <c r="V173" s="14">
        <f t="shared" si="33"/>
        <v>0</v>
      </c>
      <c r="W173" s="15">
        <f t="shared" si="34"/>
        <v>0</v>
      </c>
      <c r="X173" s="16">
        <f t="shared" si="35"/>
        <v>18533074</v>
      </c>
      <c r="Y173" s="16">
        <f t="shared" si="36"/>
        <v>56732708.030000001</v>
      </c>
      <c r="Z173" s="16">
        <f t="shared" si="37"/>
        <v>8.8919532005284282E-2</v>
      </c>
      <c r="AA173" s="16">
        <f t="shared" si="38"/>
        <v>93.294374668168999</v>
      </c>
      <c r="AB173" s="14">
        <f t="shared" si="27"/>
        <v>0</v>
      </c>
      <c r="AC173" s="15">
        <f t="shared" si="28"/>
        <v>0</v>
      </c>
      <c r="AD173" s="16">
        <f t="shared" si="29"/>
        <v>48.516365328120919</v>
      </c>
      <c r="AE173" s="72">
        <f t="shared" si="30"/>
        <v>6</v>
      </c>
      <c r="AF173" s="4">
        <v>3523</v>
      </c>
      <c r="AG173" s="50">
        <v>0</v>
      </c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30"/>
      <c r="BF173" s="30"/>
    </row>
    <row r="174" spans="1:58" x14ac:dyDescent="0.2">
      <c r="A174" s="92" t="s">
        <v>212</v>
      </c>
      <c r="B174" s="53">
        <v>23335117</v>
      </c>
      <c r="C174" s="54">
        <v>31038040.73</v>
      </c>
      <c r="D174" s="47">
        <f t="shared" si="26"/>
        <v>54373157.730000004</v>
      </c>
      <c r="E174" s="47">
        <f t="shared" si="31"/>
        <v>0.13972856774250453</v>
      </c>
      <c r="F174" s="10"/>
      <c r="G174" s="11"/>
      <c r="H174" s="11"/>
      <c r="I174" s="55">
        <v>2168532</v>
      </c>
      <c r="J174" s="11"/>
      <c r="K174" s="11"/>
      <c r="L174" s="55">
        <v>4661633</v>
      </c>
      <c r="M174" s="75">
        <v>2844190</v>
      </c>
      <c r="N174" s="56"/>
      <c r="O174" s="56"/>
      <c r="P174" s="11"/>
      <c r="Q174" s="11"/>
      <c r="R174" s="55">
        <v>6123691</v>
      </c>
      <c r="S174" s="57">
        <v>2764253</v>
      </c>
      <c r="T174" s="57">
        <v>3208949</v>
      </c>
      <c r="U174" s="77">
        <f t="shared" si="32"/>
        <v>21771248</v>
      </c>
      <c r="V174" s="14">
        <f t="shared" si="33"/>
        <v>0</v>
      </c>
      <c r="W174" s="15">
        <f t="shared" si="34"/>
        <v>0</v>
      </c>
      <c r="X174" s="16">
        <f t="shared" si="35"/>
        <v>21771248</v>
      </c>
      <c r="Y174" s="16">
        <f t="shared" si="36"/>
        <v>76144405.730000004</v>
      </c>
      <c r="Z174" s="16">
        <f t="shared" si="37"/>
        <v>0.11934429286808867</v>
      </c>
      <c r="AA174" s="16">
        <f t="shared" si="38"/>
        <v>93.298216589186154</v>
      </c>
      <c r="AB174" s="14">
        <f t="shared" si="27"/>
        <v>0</v>
      </c>
      <c r="AC174" s="15">
        <f t="shared" si="28"/>
        <v>0</v>
      </c>
      <c r="AD174" s="16">
        <f t="shared" si="29"/>
        <v>40.040433384629175</v>
      </c>
      <c r="AE174" s="72">
        <f t="shared" si="30"/>
        <v>6</v>
      </c>
      <c r="AF174" s="4">
        <v>12102</v>
      </c>
      <c r="AG174" s="50">
        <v>0</v>
      </c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30"/>
      <c r="BF174" s="30"/>
    </row>
    <row r="175" spans="1:58" x14ac:dyDescent="0.2">
      <c r="A175" s="92" t="s">
        <v>213</v>
      </c>
      <c r="B175" s="53">
        <v>29233050</v>
      </c>
      <c r="C175" s="54">
        <v>21659757.600000001</v>
      </c>
      <c r="D175" s="47">
        <f t="shared" si="26"/>
        <v>50892807.600000001</v>
      </c>
      <c r="E175" s="47">
        <f t="shared" si="31"/>
        <v>0.13078473664624607</v>
      </c>
      <c r="F175" s="10"/>
      <c r="G175" s="11"/>
      <c r="H175" s="11"/>
      <c r="I175" s="55">
        <v>2714984</v>
      </c>
      <c r="J175" s="11"/>
      <c r="K175" s="11"/>
      <c r="L175" s="55">
        <v>5839857</v>
      </c>
      <c r="M175" s="75">
        <v>3563057</v>
      </c>
      <c r="N175" s="56"/>
      <c r="O175" s="56"/>
      <c r="P175" s="11"/>
      <c r="Q175" s="11"/>
      <c r="R175" s="55">
        <v>7671449</v>
      </c>
      <c r="S175" s="57">
        <v>3462915</v>
      </c>
      <c r="T175" s="57">
        <v>4020009</v>
      </c>
      <c r="U175" s="77">
        <f t="shared" si="32"/>
        <v>27272271</v>
      </c>
      <c r="V175" s="14">
        <f t="shared" si="33"/>
        <v>0</v>
      </c>
      <c r="W175" s="15">
        <f t="shared" si="34"/>
        <v>0</v>
      </c>
      <c r="X175" s="16">
        <f t="shared" si="35"/>
        <v>27272271</v>
      </c>
      <c r="Y175" s="16">
        <f t="shared" si="36"/>
        <v>78165078.599999994</v>
      </c>
      <c r="Z175" s="16">
        <f t="shared" si="37"/>
        <v>0.12251137746840711</v>
      </c>
      <c r="AA175" s="16">
        <f t="shared" si="38"/>
        <v>93.292595196190604</v>
      </c>
      <c r="AB175" s="14">
        <f t="shared" si="27"/>
        <v>0</v>
      </c>
      <c r="AC175" s="15">
        <f t="shared" si="28"/>
        <v>0</v>
      </c>
      <c r="AD175" s="16">
        <f t="shared" si="29"/>
        <v>53.587672376715169</v>
      </c>
      <c r="AE175" s="72">
        <f t="shared" si="30"/>
        <v>6</v>
      </c>
      <c r="AF175" s="4">
        <v>21289</v>
      </c>
      <c r="AG175" s="50">
        <v>0</v>
      </c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30"/>
      <c r="BF175" s="30"/>
    </row>
    <row r="176" spans="1:58" x14ac:dyDescent="0.2">
      <c r="A176" s="92" t="s">
        <v>214</v>
      </c>
      <c r="B176" s="53">
        <v>28518619</v>
      </c>
      <c r="C176" s="54">
        <v>24160953.41</v>
      </c>
      <c r="D176" s="47">
        <f t="shared" si="26"/>
        <v>52679572.409999996</v>
      </c>
      <c r="E176" s="47">
        <f t="shared" si="31"/>
        <v>0.13537637888695886</v>
      </c>
      <c r="F176" s="10"/>
      <c r="G176" s="11"/>
      <c r="H176" s="11"/>
      <c r="I176" s="55">
        <v>2647718</v>
      </c>
      <c r="J176" s="11"/>
      <c r="K176" s="11"/>
      <c r="L176" s="55">
        <v>5697136</v>
      </c>
      <c r="M176" s="75">
        <v>3475979</v>
      </c>
      <c r="N176" s="56"/>
      <c r="O176" s="56"/>
      <c r="P176" s="11"/>
      <c r="Q176" s="11"/>
      <c r="R176" s="55">
        <v>7483965</v>
      </c>
      <c r="S176" s="57">
        <v>3378285</v>
      </c>
      <c r="T176" s="57">
        <v>3921763</v>
      </c>
      <c r="U176" s="77">
        <f t="shared" si="32"/>
        <v>26604846</v>
      </c>
      <c r="V176" s="14">
        <f t="shared" si="33"/>
        <v>0</v>
      </c>
      <c r="W176" s="15">
        <f t="shared" si="34"/>
        <v>0</v>
      </c>
      <c r="X176" s="16">
        <f t="shared" si="35"/>
        <v>26604846</v>
      </c>
      <c r="Y176" s="16">
        <f t="shared" si="36"/>
        <v>79284418.409999996</v>
      </c>
      <c r="Z176" s="16">
        <f t="shared" si="37"/>
        <v>0.12426576529011046</v>
      </c>
      <c r="AA176" s="16">
        <f t="shared" si="38"/>
        <v>93.289391046600116</v>
      </c>
      <c r="AB176" s="14">
        <f t="shared" si="27"/>
        <v>0</v>
      </c>
      <c r="AC176" s="15">
        <f t="shared" si="28"/>
        <v>0</v>
      </c>
      <c r="AD176" s="16">
        <f t="shared" si="29"/>
        <v>50.503154795823072</v>
      </c>
      <c r="AE176" s="72">
        <f t="shared" si="30"/>
        <v>6</v>
      </c>
      <c r="AF176" s="4">
        <v>22613</v>
      </c>
      <c r="AG176" s="50">
        <v>0</v>
      </c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30"/>
      <c r="BF176" s="30"/>
    </row>
    <row r="177" spans="1:58" x14ac:dyDescent="0.2">
      <c r="A177" s="92" t="s">
        <v>215</v>
      </c>
      <c r="B177" s="53">
        <v>28047101</v>
      </c>
      <c r="C177" s="54">
        <v>30261873.219999999</v>
      </c>
      <c r="D177" s="47">
        <f t="shared" si="26"/>
        <v>58308974.219999999</v>
      </c>
      <c r="E177" s="47">
        <f t="shared" si="31"/>
        <v>0.14984285986759849</v>
      </c>
      <c r="F177" s="10"/>
      <c r="G177" s="11"/>
      <c r="H177" s="11"/>
      <c r="I177" s="55">
        <v>2604108</v>
      </c>
      <c r="J177" s="11"/>
      <c r="K177" s="11"/>
      <c r="L177" s="55">
        <v>5602941</v>
      </c>
      <c r="M177" s="75">
        <v>3418508</v>
      </c>
      <c r="N177" s="56"/>
      <c r="O177" s="56"/>
      <c r="P177" s="11"/>
      <c r="Q177" s="11"/>
      <c r="R177" s="55">
        <v>7360227</v>
      </c>
      <c r="S177" s="57">
        <v>3322429</v>
      </c>
      <c r="T177" s="57">
        <v>3856922</v>
      </c>
      <c r="U177" s="77">
        <f t="shared" si="32"/>
        <v>26165135</v>
      </c>
      <c r="V177" s="14">
        <f t="shared" si="33"/>
        <v>0</v>
      </c>
      <c r="W177" s="15">
        <f t="shared" si="34"/>
        <v>0</v>
      </c>
      <c r="X177" s="16">
        <f t="shared" si="35"/>
        <v>26165135</v>
      </c>
      <c r="Y177" s="16">
        <f t="shared" si="36"/>
        <v>84474109.219999999</v>
      </c>
      <c r="Z177" s="16">
        <f t="shared" si="37"/>
        <v>0.13239978346236667</v>
      </c>
      <c r="AA177" s="16">
        <f t="shared" si="38"/>
        <v>93.289980308481788</v>
      </c>
      <c r="AB177" s="14">
        <f t="shared" si="27"/>
        <v>0</v>
      </c>
      <c r="AC177" s="15">
        <f t="shared" si="28"/>
        <v>0</v>
      </c>
      <c r="AD177" s="16">
        <f t="shared" si="29"/>
        <v>44.873255532293946</v>
      </c>
      <c r="AE177" s="72">
        <f t="shared" si="30"/>
        <v>6</v>
      </c>
      <c r="AF177" s="4">
        <v>21498</v>
      </c>
      <c r="AG177" s="50">
        <v>1</v>
      </c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30"/>
      <c r="BF177" s="30"/>
    </row>
    <row r="178" spans="1:58" x14ac:dyDescent="0.2">
      <c r="A178" s="92" t="s">
        <v>216</v>
      </c>
      <c r="B178" s="53">
        <v>50918648</v>
      </c>
      <c r="C178" s="54">
        <v>29538623.18</v>
      </c>
      <c r="D178" s="47">
        <f t="shared" si="26"/>
        <v>80457271.180000007</v>
      </c>
      <c r="E178" s="47">
        <f t="shared" si="31"/>
        <v>0.20675972733231371</v>
      </c>
      <c r="F178" s="10"/>
      <c r="G178" s="11"/>
      <c r="H178" s="11"/>
      <c r="I178" s="55">
        <v>4726340</v>
      </c>
      <c r="J178" s="11"/>
      <c r="K178" s="11"/>
      <c r="L178" s="55">
        <v>10171967</v>
      </c>
      <c r="M178" s="75">
        <v>6206196</v>
      </c>
      <c r="N178" s="56"/>
      <c r="O178" s="56"/>
      <c r="P178" s="11"/>
      <c r="Q178" s="11"/>
      <c r="R178" s="55">
        <v>13362266</v>
      </c>
      <c r="S178" s="57">
        <v>6031768</v>
      </c>
      <c r="T178" s="57">
        <v>7002123</v>
      </c>
      <c r="U178" s="77">
        <f t="shared" si="32"/>
        <v>47500660</v>
      </c>
      <c r="V178" s="14">
        <f t="shared" si="33"/>
        <v>0</v>
      </c>
      <c r="W178" s="15">
        <f t="shared" si="34"/>
        <v>0</v>
      </c>
      <c r="X178" s="16">
        <f t="shared" si="35"/>
        <v>47500660</v>
      </c>
      <c r="Y178" s="16">
        <f t="shared" si="36"/>
        <v>127957931.18000001</v>
      </c>
      <c r="Z178" s="16">
        <f t="shared" si="37"/>
        <v>0.20055378549660208</v>
      </c>
      <c r="AA178" s="16">
        <f t="shared" si="38"/>
        <v>93.287355155227218</v>
      </c>
      <c r="AB178" s="14">
        <f t="shared" si="27"/>
        <v>0</v>
      </c>
      <c r="AC178" s="15">
        <f t="shared" si="28"/>
        <v>0</v>
      </c>
      <c r="AD178" s="16">
        <f t="shared" si="29"/>
        <v>59.038368196369639</v>
      </c>
      <c r="AE178" s="72">
        <f t="shared" si="30"/>
        <v>6</v>
      </c>
      <c r="AF178" s="4">
        <v>64919</v>
      </c>
      <c r="AG178" s="50">
        <v>1</v>
      </c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30"/>
      <c r="BF178" s="30"/>
    </row>
    <row r="179" spans="1:58" x14ac:dyDescent="0.2">
      <c r="A179" s="92" t="s">
        <v>217</v>
      </c>
      <c r="B179" s="53">
        <v>37790158</v>
      </c>
      <c r="C179" s="54">
        <v>30036595.18</v>
      </c>
      <c r="D179" s="47">
        <f t="shared" si="26"/>
        <v>67826753.180000007</v>
      </c>
      <c r="E179" s="47">
        <f t="shared" si="31"/>
        <v>0.17430172298484536</v>
      </c>
      <c r="F179" s="10"/>
      <c r="G179" s="11"/>
      <c r="H179" s="11"/>
      <c r="I179" s="55">
        <v>3515689</v>
      </c>
      <c r="J179" s="11"/>
      <c r="K179" s="11"/>
      <c r="L179" s="55">
        <v>7549302</v>
      </c>
      <c r="M179" s="75">
        <v>4606036</v>
      </c>
      <c r="N179" s="56"/>
      <c r="O179" s="56"/>
      <c r="P179" s="11"/>
      <c r="Q179" s="11"/>
      <c r="R179" s="55">
        <v>9917038</v>
      </c>
      <c r="S179" s="57">
        <v>4476581</v>
      </c>
      <c r="T179" s="57">
        <v>5196747</v>
      </c>
      <c r="U179" s="77">
        <f t="shared" si="32"/>
        <v>35261393</v>
      </c>
      <c r="V179" s="14">
        <f t="shared" si="33"/>
        <v>0</v>
      </c>
      <c r="W179" s="15">
        <f t="shared" si="34"/>
        <v>0</v>
      </c>
      <c r="X179" s="16">
        <f t="shared" si="35"/>
        <v>35261393</v>
      </c>
      <c r="Y179" s="16">
        <f t="shared" si="36"/>
        <v>103088146.18000001</v>
      </c>
      <c r="Z179" s="16">
        <f t="shared" si="37"/>
        <v>0.16157433748395555</v>
      </c>
      <c r="AA179" s="16">
        <f t="shared" si="38"/>
        <v>93.308403209110693</v>
      </c>
      <c r="AB179" s="14">
        <f t="shared" si="27"/>
        <v>0</v>
      </c>
      <c r="AC179" s="15">
        <f t="shared" si="28"/>
        <v>0</v>
      </c>
      <c r="AD179" s="16">
        <f t="shared" si="29"/>
        <v>51.987440569980706</v>
      </c>
      <c r="AE179" s="72">
        <f t="shared" si="30"/>
        <v>6</v>
      </c>
      <c r="AF179" s="4">
        <v>42828</v>
      </c>
      <c r="AG179" s="50">
        <v>1</v>
      </c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30"/>
      <c r="BF179" s="30"/>
    </row>
    <row r="180" spans="1:58" x14ac:dyDescent="0.2">
      <c r="A180" s="92" t="s">
        <v>218</v>
      </c>
      <c r="B180" s="53">
        <v>36792931</v>
      </c>
      <c r="C180" s="54">
        <v>33939952.560000002</v>
      </c>
      <c r="D180" s="47">
        <f t="shared" si="26"/>
        <v>70732883.560000002</v>
      </c>
      <c r="E180" s="47">
        <f t="shared" si="31"/>
        <v>0.18176991965804198</v>
      </c>
      <c r="F180" s="10"/>
      <c r="G180" s="11"/>
      <c r="H180" s="11"/>
      <c r="I180" s="55">
        <v>3423583</v>
      </c>
      <c r="J180" s="11"/>
      <c r="K180" s="11"/>
      <c r="L180" s="55">
        <v>7350087</v>
      </c>
      <c r="M180" s="75">
        <v>4484489</v>
      </c>
      <c r="N180" s="56"/>
      <c r="O180" s="56"/>
      <c r="P180" s="11"/>
      <c r="Q180" s="11"/>
      <c r="R180" s="55">
        <v>9655341</v>
      </c>
      <c r="S180" s="57">
        <v>4358451</v>
      </c>
      <c r="T180" s="57">
        <v>5059613</v>
      </c>
      <c r="U180" s="77">
        <f t="shared" si="32"/>
        <v>34331564</v>
      </c>
      <c r="V180" s="14">
        <f t="shared" si="33"/>
        <v>0</v>
      </c>
      <c r="W180" s="15">
        <f t="shared" si="34"/>
        <v>0</v>
      </c>
      <c r="X180" s="16">
        <f t="shared" si="35"/>
        <v>34331564</v>
      </c>
      <c r="Y180" s="16">
        <f t="shared" si="36"/>
        <v>105064447.56</v>
      </c>
      <c r="Z180" s="16">
        <f t="shared" si="37"/>
        <v>0.1646718768032151</v>
      </c>
      <c r="AA180" s="16">
        <f t="shared" si="38"/>
        <v>93.310217661104517</v>
      </c>
      <c r="AB180" s="14">
        <f t="shared" si="27"/>
        <v>0</v>
      </c>
      <c r="AC180" s="15">
        <f t="shared" si="28"/>
        <v>0</v>
      </c>
      <c r="AD180" s="16">
        <f t="shared" si="29"/>
        <v>48.536921262198859</v>
      </c>
      <c r="AE180" s="72">
        <f t="shared" si="30"/>
        <v>6</v>
      </c>
      <c r="AF180" s="4">
        <v>37416</v>
      </c>
      <c r="AG180" s="50">
        <v>1</v>
      </c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30"/>
      <c r="BF180" s="30"/>
    </row>
    <row r="181" spans="1:58" x14ac:dyDescent="0.2">
      <c r="A181" s="92" t="s">
        <v>219</v>
      </c>
      <c r="B181" s="53">
        <v>23640315</v>
      </c>
      <c r="C181" s="54">
        <v>25732578.739999998</v>
      </c>
      <c r="D181" s="47">
        <f t="shared" si="26"/>
        <v>49372893.739999995</v>
      </c>
      <c r="E181" s="47">
        <f t="shared" si="31"/>
        <v>0.12687885007250005</v>
      </c>
      <c r="F181" s="10"/>
      <c r="G181" s="11"/>
      <c r="H181" s="11"/>
      <c r="I181" s="55">
        <v>2196453</v>
      </c>
      <c r="J181" s="11"/>
      <c r="K181" s="11"/>
      <c r="L181" s="55">
        <v>4722602</v>
      </c>
      <c r="M181" s="75">
        <v>2881389</v>
      </c>
      <c r="N181" s="56"/>
      <c r="O181" s="56"/>
      <c r="P181" s="11"/>
      <c r="Q181" s="11"/>
      <c r="R181" s="55">
        <v>6203782</v>
      </c>
      <c r="S181" s="57">
        <v>2800406</v>
      </c>
      <c r="T181" s="57">
        <v>3250919</v>
      </c>
      <c r="U181" s="77">
        <f t="shared" si="32"/>
        <v>22055551</v>
      </c>
      <c r="V181" s="14">
        <f t="shared" si="33"/>
        <v>0</v>
      </c>
      <c r="W181" s="15">
        <f t="shared" si="34"/>
        <v>0</v>
      </c>
      <c r="X181" s="16">
        <f t="shared" si="35"/>
        <v>22055551</v>
      </c>
      <c r="Y181" s="16">
        <f t="shared" si="36"/>
        <v>71428444.739999995</v>
      </c>
      <c r="Z181" s="16">
        <f t="shared" si="37"/>
        <v>0.11195277113843263</v>
      </c>
      <c r="AA181" s="16">
        <f t="shared" si="38"/>
        <v>93.296349900582968</v>
      </c>
      <c r="AB181" s="14">
        <f t="shared" si="27"/>
        <v>0</v>
      </c>
      <c r="AC181" s="15">
        <f t="shared" si="28"/>
        <v>0</v>
      </c>
      <c r="AD181" s="16">
        <f t="shared" si="29"/>
        <v>44.671375990529498</v>
      </c>
      <c r="AE181" s="72">
        <f t="shared" si="30"/>
        <v>6</v>
      </c>
      <c r="AF181" s="4">
        <v>12484</v>
      </c>
      <c r="AG181" s="50">
        <v>0</v>
      </c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30"/>
      <c r="BF181" s="30"/>
    </row>
    <row r="182" spans="1:58" x14ac:dyDescent="0.2">
      <c r="A182" s="92" t="s">
        <v>220</v>
      </c>
      <c r="B182" s="53">
        <v>105042989</v>
      </c>
      <c r="C182" s="54">
        <v>44894275.810000002</v>
      </c>
      <c r="D182" s="47">
        <f t="shared" ref="D182:D240" si="39">B182+C182</f>
        <v>149937264.81</v>
      </c>
      <c r="E182" s="47">
        <f t="shared" ref="E182:E241" si="40">(D182/$D$4)*100</f>
        <v>0.38530996060893891</v>
      </c>
      <c r="F182" s="10"/>
      <c r="G182" s="11"/>
      <c r="H182" s="11"/>
      <c r="I182" s="55">
        <v>9807900</v>
      </c>
      <c r="J182" s="11"/>
      <c r="K182" s="11"/>
      <c r="L182" s="55">
        <v>20984332</v>
      </c>
      <c r="M182" s="75">
        <v>12803115</v>
      </c>
      <c r="N182" s="56"/>
      <c r="O182" s="56"/>
      <c r="P182" s="11"/>
      <c r="Q182" s="11"/>
      <c r="R182" s="55">
        <v>27565782</v>
      </c>
      <c r="S182" s="57">
        <v>12443279</v>
      </c>
      <c r="T182" s="57">
        <v>14445080</v>
      </c>
      <c r="U182" s="77">
        <f t="shared" ref="U182:U241" si="41">I182+L182+M182+R182+S182+T182</f>
        <v>98049488</v>
      </c>
      <c r="V182" s="14">
        <f t="shared" ref="V182:V241" si="42">P182+O182+N182+K182</f>
        <v>0</v>
      </c>
      <c r="W182" s="15">
        <f t="shared" ref="W182:W241" si="43">F182+G182+H182+J182+Q182</f>
        <v>0</v>
      </c>
      <c r="X182" s="16">
        <f t="shared" ref="X182:X241" si="44">U182+V182+W182</f>
        <v>98049488</v>
      </c>
      <c r="Y182" s="16">
        <f t="shared" ref="Y182:Y241" si="45">X182+D182</f>
        <v>247986752.81</v>
      </c>
      <c r="Z182" s="16">
        <f t="shared" ref="Z182:Z241" si="46">(Y182/$Y$4)*100</f>
        <v>0.38867994793611682</v>
      </c>
      <c r="AA182" s="16">
        <f t="shared" ref="AA182:AA241" si="47">(U182/B182)*100</f>
        <v>93.342248667352763</v>
      </c>
      <c r="AB182" s="14">
        <f t="shared" ref="AB182:AB240" si="48">(V182/B182)*100</f>
        <v>0</v>
      </c>
      <c r="AC182" s="15">
        <f t="shared" ref="AC182:AC240" si="49">(W182/B182)*100</f>
        <v>0</v>
      </c>
      <c r="AD182" s="16">
        <f t="shared" ref="AD182:AD240" si="50">(X182/D182)*100</f>
        <v>65.393675230936083</v>
      </c>
      <c r="AE182" s="72">
        <f t="shared" ref="AE182:AE240" si="51">COUNT(F182:T182)</f>
        <v>6</v>
      </c>
      <c r="AF182" s="4">
        <v>95212</v>
      </c>
      <c r="AG182" s="50">
        <v>1</v>
      </c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30"/>
      <c r="BF182" s="30"/>
    </row>
    <row r="183" spans="1:58" x14ac:dyDescent="0.2">
      <c r="A183" s="92" t="s">
        <v>221</v>
      </c>
      <c r="B183" s="53">
        <v>55929316</v>
      </c>
      <c r="C183" s="54">
        <v>25886404.66</v>
      </c>
      <c r="D183" s="47">
        <f t="shared" si="39"/>
        <v>81815720.659999996</v>
      </c>
      <c r="E183" s="47">
        <f t="shared" si="40"/>
        <v>0.21025068147430978</v>
      </c>
      <c r="F183" s="10"/>
      <c r="G183" s="11"/>
      <c r="H183" s="11"/>
      <c r="I183" s="55">
        <v>5221678</v>
      </c>
      <c r="J183" s="11"/>
      <c r="K183" s="11"/>
      <c r="L183" s="55">
        <v>11172943</v>
      </c>
      <c r="M183" s="75">
        <v>6816919</v>
      </c>
      <c r="N183" s="56"/>
      <c r="O183" s="56"/>
      <c r="P183" s="11"/>
      <c r="Q183" s="11"/>
      <c r="R183" s="55">
        <v>14677185</v>
      </c>
      <c r="S183" s="57">
        <v>6625326</v>
      </c>
      <c r="T183" s="57">
        <v>7691170</v>
      </c>
      <c r="U183" s="77">
        <f t="shared" si="41"/>
        <v>52205221</v>
      </c>
      <c r="V183" s="14">
        <f t="shared" si="42"/>
        <v>0</v>
      </c>
      <c r="W183" s="15">
        <f t="shared" si="43"/>
        <v>0</v>
      </c>
      <c r="X183" s="16">
        <f t="shared" si="44"/>
        <v>52205221</v>
      </c>
      <c r="Y183" s="16">
        <f t="shared" si="45"/>
        <v>134020941.66</v>
      </c>
      <c r="Z183" s="16">
        <f t="shared" si="46"/>
        <v>0.21005659389664619</v>
      </c>
      <c r="AA183" s="16">
        <f t="shared" si="47"/>
        <v>93.341425809677347</v>
      </c>
      <c r="AB183" s="14">
        <f t="shared" si="48"/>
        <v>0</v>
      </c>
      <c r="AC183" s="15">
        <f t="shared" si="49"/>
        <v>0</v>
      </c>
      <c r="AD183" s="16">
        <f t="shared" si="50"/>
        <v>63.808300628369729</v>
      </c>
      <c r="AE183" s="72">
        <f t="shared" si="51"/>
        <v>6</v>
      </c>
      <c r="AF183" s="4">
        <v>22618</v>
      </c>
      <c r="AG183" s="50">
        <v>1</v>
      </c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30"/>
      <c r="BF183" s="30"/>
    </row>
    <row r="184" spans="1:58" x14ac:dyDescent="0.2">
      <c r="A184" s="92" t="s">
        <v>222</v>
      </c>
      <c r="B184" s="53">
        <v>153926142</v>
      </c>
      <c r="C184" s="54">
        <v>29254689.57</v>
      </c>
      <c r="D184" s="47">
        <f t="shared" si="39"/>
        <v>183180831.56999999</v>
      </c>
      <c r="E184" s="47">
        <f t="shared" si="40"/>
        <v>0.47073953954001946</v>
      </c>
      <c r="F184" s="10"/>
      <c r="G184" s="11"/>
      <c r="H184" s="11"/>
      <c r="I184" s="55">
        <v>14364950</v>
      </c>
      <c r="J184" s="11"/>
      <c r="K184" s="11"/>
      <c r="L184" s="55">
        <v>30749670</v>
      </c>
      <c r="M184" s="75">
        <v>18761216</v>
      </c>
      <c r="N184" s="56"/>
      <c r="O184" s="56"/>
      <c r="P184" s="11"/>
      <c r="Q184" s="11"/>
      <c r="R184" s="55">
        <v>40393886</v>
      </c>
      <c r="S184" s="57">
        <v>18233924</v>
      </c>
      <c r="T184" s="57">
        <v>21167290</v>
      </c>
      <c r="U184" s="77">
        <f t="shared" si="41"/>
        <v>143670936</v>
      </c>
      <c r="V184" s="14">
        <f t="shared" si="42"/>
        <v>0</v>
      </c>
      <c r="W184" s="15">
        <f t="shared" si="43"/>
        <v>0</v>
      </c>
      <c r="X184" s="16">
        <f t="shared" si="44"/>
        <v>143670936</v>
      </c>
      <c r="Y184" s="16">
        <f t="shared" si="45"/>
        <v>326851767.56999999</v>
      </c>
      <c r="Z184" s="16">
        <f t="shared" si="46"/>
        <v>0.5122883644485241</v>
      </c>
      <c r="AA184" s="16">
        <f t="shared" si="47"/>
        <v>93.337580045370075</v>
      </c>
      <c r="AB184" s="14">
        <f t="shared" si="48"/>
        <v>0</v>
      </c>
      <c r="AC184" s="15">
        <f t="shared" si="49"/>
        <v>0</v>
      </c>
      <c r="AD184" s="16">
        <f t="shared" si="50"/>
        <v>78.431206348737518</v>
      </c>
      <c r="AE184" s="72">
        <f t="shared" si="51"/>
        <v>6</v>
      </c>
      <c r="AF184" s="4">
        <v>358221</v>
      </c>
      <c r="AG184" s="50">
        <v>0</v>
      </c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30"/>
      <c r="BF184" s="30"/>
    </row>
    <row r="185" spans="1:58" x14ac:dyDescent="0.2">
      <c r="A185" s="92" t="s">
        <v>223</v>
      </c>
      <c r="B185" s="53">
        <v>76770056</v>
      </c>
      <c r="C185" s="54">
        <v>33480551.050000001</v>
      </c>
      <c r="D185" s="47">
        <f t="shared" si="39"/>
        <v>110250607.05</v>
      </c>
      <c r="E185" s="47">
        <f t="shared" si="40"/>
        <v>0.28332287582662286</v>
      </c>
      <c r="F185" s="10"/>
      <c r="G185" s="11"/>
      <c r="H185" s="11"/>
      <c r="I185" s="55">
        <v>7167350</v>
      </c>
      <c r="J185" s="11"/>
      <c r="K185" s="11"/>
      <c r="L185" s="55">
        <v>15336276</v>
      </c>
      <c r="M185" s="75">
        <v>9357082</v>
      </c>
      <c r="N185" s="56"/>
      <c r="O185" s="56"/>
      <c r="P185" s="11"/>
      <c r="Q185" s="11"/>
      <c r="R185" s="55">
        <v>20146291</v>
      </c>
      <c r="S185" s="57">
        <v>9094098</v>
      </c>
      <c r="T185" s="57">
        <v>10557102</v>
      </c>
      <c r="U185" s="77">
        <f t="shared" si="41"/>
        <v>71658199</v>
      </c>
      <c r="V185" s="14">
        <f t="shared" si="42"/>
        <v>0</v>
      </c>
      <c r="W185" s="15">
        <f t="shared" si="43"/>
        <v>0</v>
      </c>
      <c r="X185" s="16">
        <f t="shared" si="44"/>
        <v>71658199</v>
      </c>
      <c r="Y185" s="16">
        <f t="shared" si="45"/>
        <v>181908806.05000001</v>
      </c>
      <c r="Z185" s="16">
        <f t="shared" si="46"/>
        <v>0.28511323473317418</v>
      </c>
      <c r="AA185" s="16">
        <f t="shared" si="47"/>
        <v>93.341340014132584</v>
      </c>
      <c r="AB185" s="14">
        <f t="shared" si="48"/>
        <v>0</v>
      </c>
      <c r="AC185" s="15">
        <f t="shared" si="49"/>
        <v>0</v>
      </c>
      <c r="AD185" s="16">
        <f t="shared" si="50"/>
        <v>64.995740991704594</v>
      </c>
      <c r="AE185" s="72">
        <f t="shared" si="51"/>
        <v>6</v>
      </c>
      <c r="AF185" s="4">
        <v>66613</v>
      </c>
      <c r="AG185" s="50">
        <v>1</v>
      </c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30"/>
      <c r="BF185" s="30"/>
    </row>
    <row r="186" spans="1:58" x14ac:dyDescent="0.2">
      <c r="A186" s="92" t="s">
        <v>224</v>
      </c>
      <c r="B186" s="53">
        <v>66303253</v>
      </c>
      <c r="C186" s="54">
        <v>30381614.18</v>
      </c>
      <c r="D186" s="47">
        <f t="shared" si="39"/>
        <v>96684867.180000007</v>
      </c>
      <c r="E186" s="47">
        <f t="shared" si="40"/>
        <v>0.24846153097306387</v>
      </c>
      <c r="F186" s="10"/>
      <c r="G186" s="11"/>
      <c r="H186" s="11"/>
      <c r="I186" s="55">
        <v>6190080</v>
      </c>
      <c r="J186" s="11"/>
      <c r="K186" s="11"/>
      <c r="L186" s="55">
        <v>13245334</v>
      </c>
      <c r="M186" s="75">
        <v>8081341</v>
      </c>
      <c r="N186" s="56"/>
      <c r="O186" s="56"/>
      <c r="P186" s="11"/>
      <c r="Q186" s="11"/>
      <c r="R186" s="55">
        <v>17399553</v>
      </c>
      <c r="S186" s="57">
        <v>7854212</v>
      </c>
      <c r="T186" s="57">
        <v>9117751</v>
      </c>
      <c r="U186" s="77">
        <f t="shared" si="41"/>
        <v>61888271</v>
      </c>
      <c r="V186" s="14">
        <f t="shared" si="42"/>
        <v>0</v>
      </c>
      <c r="W186" s="15">
        <f t="shared" si="43"/>
        <v>0</v>
      </c>
      <c r="X186" s="16">
        <f t="shared" si="44"/>
        <v>61888271</v>
      </c>
      <c r="Y186" s="16">
        <f t="shared" si="45"/>
        <v>158573138.18000001</v>
      </c>
      <c r="Z186" s="16">
        <f t="shared" si="46"/>
        <v>0.24853827228058159</v>
      </c>
      <c r="AA186" s="16">
        <f t="shared" si="47"/>
        <v>93.341228672445382</v>
      </c>
      <c r="AB186" s="14">
        <f t="shared" si="48"/>
        <v>0</v>
      </c>
      <c r="AC186" s="15">
        <f t="shared" si="49"/>
        <v>0</v>
      </c>
      <c r="AD186" s="16">
        <f t="shared" si="50"/>
        <v>64.01029737650822</v>
      </c>
      <c r="AE186" s="72">
        <f t="shared" si="51"/>
        <v>6</v>
      </c>
      <c r="AF186" s="4">
        <v>56024</v>
      </c>
      <c r="AG186" s="50">
        <v>0</v>
      </c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30"/>
      <c r="BF186" s="30"/>
    </row>
    <row r="187" spans="1:58" x14ac:dyDescent="0.2">
      <c r="A187" s="92" t="s">
        <v>225</v>
      </c>
      <c r="B187" s="53">
        <v>96424052</v>
      </c>
      <c r="C187" s="54">
        <v>32524734.440000001</v>
      </c>
      <c r="D187" s="47">
        <f t="shared" si="39"/>
        <v>128948786.44</v>
      </c>
      <c r="E187" s="47">
        <f t="shared" si="40"/>
        <v>0.33137360406519262</v>
      </c>
      <c r="F187" s="10"/>
      <c r="G187" s="11"/>
      <c r="H187" s="11"/>
      <c r="I187" s="55">
        <v>9002335</v>
      </c>
      <c r="J187" s="11"/>
      <c r="K187" s="11"/>
      <c r="L187" s="55">
        <v>19262535</v>
      </c>
      <c r="M187" s="75">
        <v>11752600</v>
      </c>
      <c r="N187" s="56"/>
      <c r="O187" s="56"/>
      <c r="P187" s="11"/>
      <c r="Q187" s="11"/>
      <c r="R187" s="55">
        <v>25303968</v>
      </c>
      <c r="S187" s="57">
        <v>11422289</v>
      </c>
      <c r="T187" s="57">
        <v>13259839</v>
      </c>
      <c r="U187" s="77">
        <f t="shared" si="41"/>
        <v>90003566</v>
      </c>
      <c r="V187" s="14">
        <f t="shared" si="42"/>
        <v>0</v>
      </c>
      <c r="W187" s="15">
        <f t="shared" si="43"/>
        <v>0</v>
      </c>
      <c r="X187" s="16">
        <f t="shared" si="44"/>
        <v>90003566</v>
      </c>
      <c r="Y187" s="16">
        <f t="shared" si="45"/>
        <v>218952352.44</v>
      </c>
      <c r="Z187" s="16">
        <f t="shared" si="46"/>
        <v>0.34317312510669629</v>
      </c>
      <c r="AA187" s="16">
        <f t="shared" si="47"/>
        <v>93.341406146259033</v>
      </c>
      <c r="AB187" s="14">
        <f t="shared" si="48"/>
        <v>0</v>
      </c>
      <c r="AC187" s="15">
        <f t="shared" si="49"/>
        <v>0</v>
      </c>
      <c r="AD187" s="16">
        <f t="shared" si="50"/>
        <v>69.797916277311188</v>
      </c>
      <c r="AE187" s="72">
        <f t="shared" si="51"/>
        <v>6</v>
      </c>
      <c r="AF187" s="4">
        <v>140061</v>
      </c>
      <c r="AG187" s="50">
        <v>1</v>
      </c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30"/>
      <c r="BF187" s="30"/>
    </row>
    <row r="188" spans="1:58" x14ac:dyDescent="0.2">
      <c r="A188" s="92" t="s">
        <v>226</v>
      </c>
      <c r="B188" s="53">
        <v>59460128</v>
      </c>
      <c r="C188" s="54">
        <v>12917089.220000001</v>
      </c>
      <c r="D188" s="47">
        <f t="shared" si="39"/>
        <v>72377217.219999999</v>
      </c>
      <c r="E188" s="47">
        <f t="shared" si="40"/>
        <v>0.18599554121093223</v>
      </c>
      <c r="F188" s="10"/>
      <c r="G188" s="11"/>
      <c r="H188" s="11"/>
      <c r="I188" s="55">
        <v>5551584</v>
      </c>
      <c r="J188" s="11"/>
      <c r="K188" s="11"/>
      <c r="L188" s="55">
        <v>11878290</v>
      </c>
      <c r="M188" s="75">
        <v>7247270</v>
      </c>
      <c r="N188" s="56"/>
      <c r="O188" s="56"/>
      <c r="P188" s="11"/>
      <c r="Q188" s="11"/>
      <c r="R188" s="55">
        <v>15603754</v>
      </c>
      <c r="S188" s="57">
        <v>7043582</v>
      </c>
      <c r="T188" s="57">
        <v>8176712</v>
      </c>
      <c r="U188" s="77">
        <f t="shared" si="41"/>
        <v>55501192</v>
      </c>
      <c r="V188" s="14">
        <f t="shared" si="42"/>
        <v>0</v>
      </c>
      <c r="W188" s="15">
        <f t="shared" si="43"/>
        <v>0</v>
      </c>
      <c r="X188" s="16">
        <f t="shared" si="44"/>
        <v>55501192</v>
      </c>
      <c r="Y188" s="16">
        <f t="shared" si="45"/>
        <v>127878409.22</v>
      </c>
      <c r="Z188" s="16">
        <f t="shared" si="46"/>
        <v>0.20042914742250195</v>
      </c>
      <c r="AA188" s="16">
        <f t="shared" si="47"/>
        <v>93.341864316201935</v>
      </c>
      <c r="AB188" s="14">
        <f t="shared" si="48"/>
        <v>0</v>
      </c>
      <c r="AC188" s="15">
        <f t="shared" si="49"/>
        <v>0</v>
      </c>
      <c r="AD188" s="16">
        <f t="shared" si="50"/>
        <v>76.683235597877271</v>
      </c>
      <c r="AE188" s="72">
        <f t="shared" si="51"/>
        <v>6</v>
      </c>
      <c r="AF188" s="4">
        <v>29541</v>
      </c>
      <c r="AG188" s="50">
        <v>1</v>
      </c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30"/>
      <c r="BF188" s="30"/>
    </row>
    <row r="189" spans="1:58" x14ac:dyDescent="0.2">
      <c r="A189" s="92" t="s">
        <v>227</v>
      </c>
      <c r="B189" s="53">
        <v>65634854</v>
      </c>
      <c r="C189" s="54">
        <v>41713261.729999997</v>
      </c>
      <c r="D189" s="47">
        <f t="shared" si="39"/>
        <v>107348115.72999999</v>
      </c>
      <c r="E189" s="47">
        <f t="shared" si="40"/>
        <v>0.27586403083839284</v>
      </c>
      <c r="F189" s="10"/>
      <c r="G189" s="11"/>
      <c r="H189" s="11"/>
      <c r="I189" s="55">
        <v>6126836</v>
      </c>
      <c r="J189" s="11"/>
      <c r="K189" s="11"/>
      <c r="L189" s="55">
        <v>13111809</v>
      </c>
      <c r="M189" s="75">
        <v>7999873</v>
      </c>
      <c r="N189" s="56"/>
      <c r="O189" s="56"/>
      <c r="P189" s="11"/>
      <c r="Q189" s="11"/>
      <c r="R189" s="55">
        <v>17224149</v>
      </c>
      <c r="S189" s="57">
        <v>7775034</v>
      </c>
      <c r="T189" s="57">
        <v>9025835</v>
      </c>
      <c r="U189" s="77">
        <f t="shared" si="41"/>
        <v>61263536</v>
      </c>
      <c r="V189" s="14">
        <f t="shared" si="42"/>
        <v>0</v>
      </c>
      <c r="W189" s="15">
        <f t="shared" si="43"/>
        <v>0</v>
      </c>
      <c r="X189" s="16">
        <f t="shared" si="44"/>
        <v>61263536</v>
      </c>
      <c r="Y189" s="16">
        <f t="shared" si="45"/>
        <v>168611651.72999999</v>
      </c>
      <c r="Z189" s="16">
        <f t="shared" si="46"/>
        <v>0.26427205192710734</v>
      </c>
      <c r="AA189" s="16">
        <f t="shared" si="47"/>
        <v>93.339944048630016</v>
      </c>
      <c r="AB189" s="14">
        <f t="shared" si="48"/>
        <v>0</v>
      </c>
      <c r="AC189" s="15">
        <f t="shared" si="49"/>
        <v>0</v>
      </c>
      <c r="AD189" s="16">
        <f t="shared" si="50"/>
        <v>57.069968656076767</v>
      </c>
      <c r="AE189" s="72">
        <f t="shared" si="51"/>
        <v>6</v>
      </c>
      <c r="AF189" s="4">
        <v>76030</v>
      </c>
      <c r="AG189" s="50">
        <v>0</v>
      </c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30"/>
      <c r="BF189" s="30"/>
    </row>
    <row r="190" spans="1:58" x14ac:dyDescent="0.2">
      <c r="A190" s="92" t="s">
        <v>228</v>
      </c>
      <c r="B190" s="53">
        <v>154085831</v>
      </c>
      <c r="C190" s="54">
        <v>19944708.190000001</v>
      </c>
      <c r="D190" s="47">
        <f t="shared" si="39"/>
        <v>174030539.19</v>
      </c>
      <c r="E190" s="47">
        <f t="shared" si="40"/>
        <v>0.44722504632203386</v>
      </c>
      <c r="F190" s="10"/>
      <c r="G190" s="11"/>
      <c r="H190" s="11"/>
      <c r="I190" s="55">
        <v>14377750</v>
      </c>
      <c r="J190" s="11"/>
      <c r="K190" s="11"/>
      <c r="L190" s="55">
        <v>30781571</v>
      </c>
      <c r="M190" s="75">
        <v>18780679</v>
      </c>
      <c r="N190" s="56"/>
      <c r="O190" s="56"/>
      <c r="P190" s="11"/>
      <c r="Q190" s="11"/>
      <c r="R190" s="55">
        <v>40435792</v>
      </c>
      <c r="S190" s="57">
        <v>18252841</v>
      </c>
      <c r="T190" s="57">
        <v>21189250</v>
      </c>
      <c r="U190" s="77">
        <f t="shared" si="41"/>
        <v>143817883</v>
      </c>
      <c r="V190" s="14">
        <f t="shared" si="42"/>
        <v>0</v>
      </c>
      <c r="W190" s="15">
        <f t="shared" si="43"/>
        <v>0</v>
      </c>
      <c r="X190" s="16">
        <f t="shared" si="44"/>
        <v>143817883</v>
      </c>
      <c r="Y190" s="16">
        <f t="shared" si="45"/>
        <v>317848422.19</v>
      </c>
      <c r="Z190" s="16">
        <f t="shared" si="46"/>
        <v>0.49817704691282327</v>
      </c>
      <c r="AA190" s="16">
        <f t="shared" si="47"/>
        <v>93.336215320148426</v>
      </c>
      <c r="AB190" s="14">
        <f t="shared" si="48"/>
        <v>0</v>
      </c>
      <c r="AC190" s="15">
        <f t="shared" si="49"/>
        <v>0</v>
      </c>
      <c r="AD190" s="16">
        <f t="shared" si="50"/>
        <v>82.639451483273888</v>
      </c>
      <c r="AE190" s="72">
        <f t="shared" si="51"/>
        <v>6</v>
      </c>
      <c r="AF190" s="4">
        <v>286134</v>
      </c>
      <c r="AG190" s="50">
        <v>1</v>
      </c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30"/>
      <c r="BF190" s="30"/>
    </row>
    <row r="191" spans="1:58" x14ac:dyDescent="0.2">
      <c r="A191" s="92" t="s">
        <v>229</v>
      </c>
      <c r="B191" s="53">
        <v>70676392</v>
      </c>
      <c r="C191" s="54">
        <v>48201748.579999998</v>
      </c>
      <c r="D191" s="47">
        <f t="shared" si="39"/>
        <v>118878140.58</v>
      </c>
      <c r="E191" s="47">
        <f t="shared" si="40"/>
        <v>0.30549397924650395</v>
      </c>
      <c r="F191" s="10"/>
      <c r="G191" s="11"/>
      <c r="H191" s="11"/>
      <c r="I191" s="55">
        <v>6599238</v>
      </c>
      <c r="J191" s="11"/>
      <c r="K191" s="11"/>
      <c r="L191" s="55">
        <v>14118951</v>
      </c>
      <c r="M191" s="75">
        <v>8614359</v>
      </c>
      <c r="N191" s="56"/>
      <c r="O191" s="56"/>
      <c r="P191" s="11"/>
      <c r="Q191" s="11"/>
      <c r="R191" s="55">
        <v>18547169</v>
      </c>
      <c r="S191" s="57">
        <v>8372249</v>
      </c>
      <c r="T191" s="57">
        <v>9719127</v>
      </c>
      <c r="U191" s="77">
        <f t="shared" si="41"/>
        <v>65971093</v>
      </c>
      <c r="V191" s="14">
        <f t="shared" si="42"/>
        <v>0</v>
      </c>
      <c r="W191" s="15">
        <f t="shared" si="43"/>
        <v>0</v>
      </c>
      <c r="X191" s="16">
        <f t="shared" si="44"/>
        <v>65971093</v>
      </c>
      <c r="Y191" s="16">
        <f t="shared" si="45"/>
        <v>184849233.57999998</v>
      </c>
      <c r="Z191" s="16">
        <f t="shared" si="46"/>
        <v>0.28972188905168111</v>
      </c>
      <c r="AA191" s="16">
        <f t="shared" si="47"/>
        <v>93.342474245148225</v>
      </c>
      <c r="AB191" s="14">
        <f t="shared" si="48"/>
        <v>0</v>
      </c>
      <c r="AC191" s="15">
        <f t="shared" si="49"/>
        <v>0</v>
      </c>
      <c r="AD191" s="16">
        <f t="shared" si="50"/>
        <v>55.494721466983435</v>
      </c>
      <c r="AE191" s="72">
        <f t="shared" si="51"/>
        <v>6</v>
      </c>
      <c r="AF191" s="4">
        <v>89607</v>
      </c>
      <c r="AG191" s="50">
        <v>0</v>
      </c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30"/>
      <c r="BF191" s="30"/>
    </row>
    <row r="192" spans="1:58" x14ac:dyDescent="0.2">
      <c r="A192" s="92" t="s">
        <v>230</v>
      </c>
      <c r="B192" s="53">
        <v>104147407</v>
      </c>
      <c r="C192" s="54">
        <v>42292302.229999997</v>
      </c>
      <c r="D192" s="47">
        <f t="shared" si="39"/>
        <v>146439709.22999999</v>
      </c>
      <c r="E192" s="47">
        <f t="shared" si="40"/>
        <v>0.3763219148121511</v>
      </c>
      <c r="F192" s="10"/>
      <c r="G192" s="11"/>
      <c r="H192" s="11"/>
      <c r="I192" s="55">
        <v>9715021</v>
      </c>
      <c r="J192" s="11"/>
      <c r="K192" s="11"/>
      <c r="L192" s="55">
        <v>20805422</v>
      </c>
      <c r="M192" s="75">
        <v>12693958</v>
      </c>
      <c r="N192" s="56"/>
      <c r="O192" s="56"/>
      <c r="P192" s="11"/>
      <c r="Q192" s="11"/>
      <c r="R192" s="55">
        <v>27330760</v>
      </c>
      <c r="S192" s="57">
        <v>12337189</v>
      </c>
      <c r="T192" s="57">
        <v>14321923</v>
      </c>
      <c r="U192" s="77">
        <f t="shared" si="41"/>
        <v>97204273</v>
      </c>
      <c r="V192" s="14">
        <f t="shared" si="42"/>
        <v>0</v>
      </c>
      <c r="W192" s="15">
        <f t="shared" si="43"/>
        <v>0</v>
      </c>
      <c r="X192" s="16">
        <f t="shared" si="44"/>
        <v>97204273</v>
      </c>
      <c r="Y192" s="16">
        <f t="shared" si="45"/>
        <v>243643982.22999999</v>
      </c>
      <c r="Z192" s="16">
        <f t="shared" si="46"/>
        <v>0.38187334305175769</v>
      </c>
      <c r="AA192" s="16">
        <f t="shared" si="47"/>
        <v>93.333358746031962</v>
      </c>
      <c r="AB192" s="14">
        <f t="shared" si="48"/>
        <v>0</v>
      </c>
      <c r="AC192" s="15">
        <f t="shared" si="49"/>
        <v>0</v>
      </c>
      <c r="AD192" s="16">
        <f t="shared" si="50"/>
        <v>66.378357011983539</v>
      </c>
      <c r="AE192" s="72">
        <f t="shared" si="51"/>
        <v>6</v>
      </c>
      <c r="AF192" s="4">
        <v>155989</v>
      </c>
      <c r="AG192" s="50">
        <v>1</v>
      </c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30"/>
      <c r="BF192" s="30"/>
    </row>
    <row r="193" spans="1:58" x14ac:dyDescent="0.2">
      <c r="A193" s="92" t="s">
        <v>231</v>
      </c>
      <c r="B193" s="53">
        <v>111181896</v>
      </c>
      <c r="C193" s="54">
        <v>45221505.090000004</v>
      </c>
      <c r="D193" s="47">
        <f t="shared" si="39"/>
        <v>156403401.09</v>
      </c>
      <c r="E193" s="47">
        <f t="shared" si="40"/>
        <v>0.40192668840169954</v>
      </c>
      <c r="F193" s="10"/>
      <c r="G193" s="11"/>
      <c r="H193" s="11"/>
      <c r="I193" s="55">
        <v>10375099</v>
      </c>
      <c r="J193" s="11"/>
      <c r="K193" s="11"/>
      <c r="L193" s="55">
        <v>22210695</v>
      </c>
      <c r="M193" s="75">
        <v>13551353</v>
      </c>
      <c r="N193" s="56"/>
      <c r="O193" s="56"/>
      <c r="P193" s="11"/>
      <c r="Q193" s="11"/>
      <c r="R193" s="55">
        <v>29176778</v>
      </c>
      <c r="S193" s="57">
        <v>13170487</v>
      </c>
      <c r="T193" s="57">
        <v>15289277</v>
      </c>
      <c r="U193" s="77">
        <f t="shared" si="41"/>
        <v>103773689</v>
      </c>
      <c r="V193" s="14">
        <f t="shared" si="42"/>
        <v>0</v>
      </c>
      <c r="W193" s="15">
        <f t="shared" si="43"/>
        <v>0</v>
      </c>
      <c r="X193" s="16">
        <f t="shared" si="44"/>
        <v>103773689</v>
      </c>
      <c r="Y193" s="16">
        <f t="shared" si="45"/>
        <v>260177090.09</v>
      </c>
      <c r="Z193" s="16">
        <f t="shared" si="46"/>
        <v>0.40778637037854587</v>
      </c>
      <c r="AA193" s="16">
        <f t="shared" si="47"/>
        <v>93.336858547546271</v>
      </c>
      <c r="AB193" s="14">
        <f t="shared" si="48"/>
        <v>0</v>
      </c>
      <c r="AC193" s="15">
        <f t="shared" si="49"/>
        <v>0</v>
      </c>
      <c r="AD193" s="16">
        <f t="shared" si="50"/>
        <v>66.35002070081903</v>
      </c>
      <c r="AE193" s="72">
        <f t="shared" si="51"/>
        <v>6</v>
      </c>
      <c r="AF193" s="4">
        <v>168723</v>
      </c>
      <c r="AG193" s="50">
        <v>1</v>
      </c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30"/>
      <c r="BF193" s="30"/>
    </row>
    <row r="194" spans="1:58" x14ac:dyDescent="0.2">
      <c r="A194" s="92" t="s">
        <v>232</v>
      </c>
      <c r="B194" s="53">
        <v>73162634</v>
      </c>
      <c r="C194" s="54">
        <v>15774221.65</v>
      </c>
      <c r="D194" s="47">
        <f t="shared" si="39"/>
        <v>88936855.650000006</v>
      </c>
      <c r="E194" s="47">
        <f t="shared" si="40"/>
        <v>0.22855063009592053</v>
      </c>
      <c r="F194" s="10"/>
      <c r="G194" s="11"/>
      <c r="H194" s="11"/>
      <c r="I194" s="55">
        <v>6830068</v>
      </c>
      <c r="J194" s="11"/>
      <c r="K194" s="11"/>
      <c r="L194" s="55">
        <v>14615626</v>
      </c>
      <c r="M194" s="75">
        <v>8917393</v>
      </c>
      <c r="N194" s="56"/>
      <c r="O194" s="56"/>
      <c r="P194" s="11"/>
      <c r="Q194" s="11"/>
      <c r="R194" s="55">
        <v>19199618</v>
      </c>
      <c r="S194" s="57">
        <v>8666766</v>
      </c>
      <c r="T194" s="57">
        <v>10061025</v>
      </c>
      <c r="U194" s="77">
        <f t="shared" si="41"/>
        <v>68290496</v>
      </c>
      <c r="V194" s="14">
        <f t="shared" si="42"/>
        <v>0</v>
      </c>
      <c r="W194" s="15">
        <f t="shared" si="43"/>
        <v>0</v>
      </c>
      <c r="X194" s="16">
        <f t="shared" si="44"/>
        <v>68290496</v>
      </c>
      <c r="Y194" s="16">
        <f t="shared" si="45"/>
        <v>157227351.65000001</v>
      </c>
      <c r="Z194" s="16">
        <f t="shared" si="46"/>
        <v>0.24642896509991016</v>
      </c>
      <c r="AA194" s="16">
        <f t="shared" si="47"/>
        <v>93.340674421317303</v>
      </c>
      <c r="AB194" s="14">
        <f t="shared" si="48"/>
        <v>0</v>
      </c>
      <c r="AC194" s="15">
        <f t="shared" si="49"/>
        <v>0</v>
      </c>
      <c r="AD194" s="16">
        <f t="shared" si="50"/>
        <v>76.785372611719936</v>
      </c>
      <c r="AE194" s="72">
        <f t="shared" si="51"/>
        <v>6</v>
      </c>
      <c r="AF194" s="4">
        <v>75203</v>
      </c>
      <c r="AG194" s="50">
        <v>0</v>
      </c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30"/>
      <c r="BF194" s="30"/>
    </row>
    <row r="195" spans="1:58" x14ac:dyDescent="0.2">
      <c r="A195" s="92" t="s">
        <v>233</v>
      </c>
      <c r="B195" s="53">
        <v>74102606</v>
      </c>
      <c r="C195" s="54">
        <v>32884344.77</v>
      </c>
      <c r="D195" s="47">
        <f t="shared" si="39"/>
        <v>106986950.77</v>
      </c>
      <c r="E195" s="47">
        <f t="shared" si="40"/>
        <v>0.27493590628785314</v>
      </c>
      <c r="F195" s="10"/>
      <c r="G195" s="11"/>
      <c r="H195" s="11"/>
      <c r="I195" s="55">
        <v>6918659</v>
      </c>
      <c r="J195" s="11"/>
      <c r="K195" s="11"/>
      <c r="L195" s="55">
        <v>14803403</v>
      </c>
      <c r="M195" s="75">
        <v>9031961</v>
      </c>
      <c r="N195" s="56"/>
      <c r="O195" s="56"/>
      <c r="P195" s="11"/>
      <c r="Q195" s="11"/>
      <c r="R195" s="55">
        <v>19446289</v>
      </c>
      <c r="S195" s="57">
        <v>8778115</v>
      </c>
      <c r="T195" s="57">
        <v>10190286</v>
      </c>
      <c r="U195" s="77">
        <f t="shared" si="41"/>
        <v>69168713</v>
      </c>
      <c r="V195" s="14">
        <f t="shared" si="42"/>
        <v>0</v>
      </c>
      <c r="W195" s="15">
        <f t="shared" si="43"/>
        <v>0</v>
      </c>
      <c r="X195" s="16">
        <f t="shared" si="44"/>
        <v>69168713</v>
      </c>
      <c r="Y195" s="16">
        <f t="shared" si="45"/>
        <v>176155663.76999998</v>
      </c>
      <c r="Z195" s="16">
        <f t="shared" si="46"/>
        <v>0.27609609564602006</v>
      </c>
      <c r="AA195" s="16">
        <f t="shared" si="47"/>
        <v>93.341809058644984</v>
      </c>
      <c r="AB195" s="14">
        <f t="shared" si="48"/>
        <v>0</v>
      </c>
      <c r="AC195" s="15">
        <f t="shared" si="49"/>
        <v>0</v>
      </c>
      <c r="AD195" s="16">
        <f t="shared" si="50"/>
        <v>64.651541615293397</v>
      </c>
      <c r="AE195" s="72">
        <f t="shared" si="51"/>
        <v>6</v>
      </c>
      <c r="AF195" s="4">
        <v>41695</v>
      </c>
      <c r="AG195" s="50">
        <v>1</v>
      </c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30"/>
      <c r="BF195" s="30"/>
    </row>
    <row r="196" spans="1:58" x14ac:dyDescent="0.2">
      <c r="A196" s="92" t="s">
        <v>234</v>
      </c>
      <c r="B196" s="53">
        <v>94630612</v>
      </c>
      <c r="C196" s="54">
        <v>51037456.149999999</v>
      </c>
      <c r="D196" s="47">
        <f t="shared" si="39"/>
        <v>145668068.15000001</v>
      </c>
      <c r="E196" s="47">
        <f t="shared" si="40"/>
        <v>0.3743389455048492</v>
      </c>
      <c r="F196" s="10"/>
      <c r="G196" s="11"/>
      <c r="H196" s="11"/>
      <c r="I196" s="55">
        <v>8837440</v>
      </c>
      <c r="J196" s="11"/>
      <c r="K196" s="11"/>
      <c r="L196" s="55">
        <v>18904262</v>
      </c>
      <c r="M196" s="75">
        <v>11534008</v>
      </c>
      <c r="N196" s="56"/>
      <c r="O196" s="56"/>
      <c r="P196" s="11"/>
      <c r="Q196" s="11"/>
      <c r="R196" s="55">
        <v>24833327</v>
      </c>
      <c r="S196" s="57">
        <v>11209840</v>
      </c>
      <c r="T196" s="57">
        <v>13013213</v>
      </c>
      <c r="U196" s="77">
        <f t="shared" si="41"/>
        <v>88332090</v>
      </c>
      <c r="V196" s="14">
        <f t="shared" si="42"/>
        <v>0</v>
      </c>
      <c r="W196" s="15">
        <f t="shared" si="43"/>
        <v>0</v>
      </c>
      <c r="X196" s="16">
        <f t="shared" si="44"/>
        <v>88332090</v>
      </c>
      <c r="Y196" s="16">
        <f t="shared" si="45"/>
        <v>234000158.15000001</v>
      </c>
      <c r="Z196" s="16">
        <f t="shared" si="46"/>
        <v>0.36675817662110827</v>
      </c>
      <c r="AA196" s="16">
        <f t="shared" si="47"/>
        <v>93.34409672844555</v>
      </c>
      <c r="AB196" s="14">
        <f t="shared" si="48"/>
        <v>0</v>
      </c>
      <c r="AC196" s="15">
        <f t="shared" si="49"/>
        <v>0</v>
      </c>
      <c r="AD196" s="16">
        <f t="shared" si="50"/>
        <v>60.639295297745733</v>
      </c>
      <c r="AE196" s="72">
        <f t="shared" si="51"/>
        <v>6</v>
      </c>
      <c r="AF196" s="4">
        <v>123405</v>
      </c>
      <c r="AG196" s="50">
        <v>1</v>
      </c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30"/>
      <c r="BF196" s="30"/>
    </row>
    <row r="197" spans="1:58" x14ac:dyDescent="0.2">
      <c r="A197" s="92" t="s">
        <v>235</v>
      </c>
      <c r="B197" s="53">
        <v>67369514</v>
      </c>
      <c r="C197" s="54">
        <v>28590016.25</v>
      </c>
      <c r="D197" s="47">
        <f t="shared" si="39"/>
        <v>95959530.25</v>
      </c>
      <c r="E197" s="47">
        <f t="shared" si="40"/>
        <v>0.24659755443407158</v>
      </c>
      <c r="F197" s="10"/>
      <c r="G197" s="11"/>
      <c r="H197" s="11"/>
      <c r="I197" s="55">
        <v>6289681</v>
      </c>
      <c r="J197" s="11"/>
      <c r="K197" s="11"/>
      <c r="L197" s="55">
        <v>13458340</v>
      </c>
      <c r="M197" s="75">
        <v>8211302</v>
      </c>
      <c r="N197" s="56"/>
      <c r="O197" s="56"/>
      <c r="P197" s="11"/>
      <c r="Q197" s="11"/>
      <c r="R197" s="55">
        <v>17679365</v>
      </c>
      <c r="S197" s="57">
        <v>7980520</v>
      </c>
      <c r="T197" s="57">
        <v>9264378</v>
      </c>
      <c r="U197" s="77">
        <f t="shared" si="41"/>
        <v>62883586</v>
      </c>
      <c r="V197" s="14">
        <f t="shared" si="42"/>
        <v>0</v>
      </c>
      <c r="W197" s="15">
        <f t="shared" si="43"/>
        <v>0</v>
      </c>
      <c r="X197" s="16">
        <f t="shared" si="44"/>
        <v>62883586</v>
      </c>
      <c r="Y197" s="16">
        <f t="shared" si="45"/>
        <v>158843116.25</v>
      </c>
      <c r="Z197" s="16">
        <f t="shared" si="46"/>
        <v>0.24896142013425701</v>
      </c>
      <c r="AA197" s="16">
        <f t="shared" si="47"/>
        <v>93.341308651862917</v>
      </c>
      <c r="AB197" s="14">
        <f t="shared" si="48"/>
        <v>0</v>
      </c>
      <c r="AC197" s="15">
        <f t="shared" si="49"/>
        <v>0</v>
      </c>
      <c r="AD197" s="16">
        <f t="shared" si="50"/>
        <v>65.531360810303667</v>
      </c>
      <c r="AE197" s="72">
        <f t="shared" si="51"/>
        <v>6</v>
      </c>
      <c r="AF197" s="4">
        <v>23638</v>
      </c>
      <c r="AG197" s="50">
        <v>1</v>
      </c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30"/>
      <c r="BF197" s="30"/>
    </row>
    <row r="198" spans="1:58" x14ac:dyDescent="0.2">
      <c r="A198" s="92" t="s">
        <v>236</v>
      </c>
      <c r="B198" s="53">
        <v>130276798</v>
      </c>
      <c r="C198" s="54">
        <v>38758748.82</v>
      </c>
      <c r="D198" s="47">
        <f t="shared" si="39"/>
        <v>169035546.81999999</v>
      </c>
      <c r="E198" s="47">
        <f t="shared" si="40"/>
        <v>0.43438887570250484</v>
      </c>
      <c r="F198" s="10"/>
      <c r="G198" s="11"/>
      <c r="H198" s="11"/>
      <c r="I198" s="55">
        <v>12159647</v>
      </c>
      <c r="J198" s="11"/>
      <c r="K198" s="11"/>
      <c r="L198" s="55">
        <v>26025264</v>
      </c>
      <c r="M198" s="75">
        <v>15878726</v>
      </c>
      <c r="N198" s="56"/>
      <c r="O198" s="56"/>
      <c r="P198" s="11"/>
      <c r="Q198" s="11"/>
      <c r="R198" s="55">
        <v>34187735</v>
      </c>
      <c r="S198" s="57">
        <v>15432449</v>
      </c>
      <c r="T198" s="57">
        <v>17915130</v>
      </c>
      <c r="U198" s="77">
        <f t="shared" si="41"/>
        <v>121598951</v>
      </c>
      <c r="V198" s="14">
        <f t="shared" si="42"/>
        <v>0</v>
      </c>
      <c r="W198" s="15">
        <f t="shared" si="43"/>
        <v>0</v>
      </c>
      <c r="X198" s="16">
        <f t="shared" si="44"/>
        <v>121598951</v>
      </c>
      <c r="Y198" s="16">
        <f t="shared" si="45"/>
        <v>290634497.81999999</v>
      </c>
      <c r="Z198" s="16">
        <f t="shared" si="46"/>
        <v>0.45552353180601757</v>
      </c>
      <c r="AA198" s="16">
        <f t="shared" si="47"/>
        <v>93.33891595954023</v>
      </c>
      <c r="AB198" s="14">
        <f t="shared" si="48"/>
        <v>0</v>
      </c>
      <c r="AC198" s="15">
        <f t="shared" si="49"/>
        <v>0</v>
      </c>
      <c r="AD198" s="16">
        <f t="shared" si="50"/>
        <v>71.936911074382735</v>
      </c>
      <c r="AE198" s="72">
        <f t="shared" si="51"/>
        <v>6</v>
      </c>
      <c r="AF198" s="4">
        <v>236056</v>
      </c>
      <c r="AG198" s="50">
        <v>1</v>
      </c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30"/>
      <c r="BF198" s="30"/>
    </row>
    <row r="199" spans="1:58" x14ac:dyDescent="0.2">
      <c r="A199" s="92" t="s">
        <v>237</v>
      </c>
      <c r="B199" s="53">
        <v>64883789</v>
      </c>
      <c r="C199" s="54">
        <v>32816539.829999998</v>
      </c>
      <c r="D199" s="47">
        <f t="shared" si="39"/>
        <v>97700328.829999998</v>
      </c>
      <c r="E199" s="47">
        <f t="shared" si="40"/>
        <v>0.25107107229594444</v>
      </c>
      <c r="F199" s="10"/>
      <c r="G199" s="11"/>
      <c r="H199" s="11"/>
      <c r="I199" s="55">
        <v>6058692</v>
      </c>
      <c r="J199" s="11"/>
      <c r="K199" s="11"/>
      <c r="L199" s="55">
        <v>12961769</v>
      </c>
      <c r="M199" s="75">
        <v>7908330</v>
      </c>
      <c r="N199" s="56"/>
      <c r="O199" s="56"/>
      <c r="P199" s="11"/>
      <c r="Q199" s="11"/>
      <c r="R199" s="55">
        <v>17027052</v>
      </c>
      <c r="S199" s="57">
        <v>7686063</v>
      </c>
      <c r="T199" s="57">
        <v>8922552</v>
      </c>
      <c r="U199" s="77">
        <f t="shared" si="41"/>
        <v>60564458</v>
      </c>
      <c r="V199" s="14">
        <f t="shared" si="42"/>
        <v>0</v>
      </c>
      <c r="W199" s="15">
        <f t="shared" si="43"/>
        <v>0</v>
      </c>
      <c r="X199" s="16">
        <f t="shared" si="44"/>
        <v>60564458</v>
      </c>
      <c r="Y199" s="16">
        <f t="shared" si="45"/>
        <v>158264786.82999998</v>
      </c>
      <c r="Z199" s="16">
        <f t="shared" si="46"/>
        <v>0.24805498038976084</v>
      </c>
      <c r="AA199" s="16">
        <f t="shared" si="47"/>
        <v>93.342973543052494</v>
      </c>
      <c r="AB199" s="14">
        <f t="shared" si="48"/>
        <v>0</v>
      </c>
      <c r="AC199" s="15">
        <f t="shared" si="49"/>
        <v>0</v>
      </c>
      <c r="AD199" s="16">
        <f t="shared" si="50"/>
        <v>61.990024726920865</v>
      </c>
      <c r="AE199" s="72">
        <f t="shared" si="51"/>
        <v>6</v>
      </c>
      <c r="AF199" s="4">
        <v>47965</v>
      </c>
      <c r="AG199" s="50">
        <v>1</v>
      </c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30"/>
      <c r="BF199" s="30"/>
    </row>
    <row r="200" spans="1:58" x14ac:dyDescent="0.2">
      <c r="A200" s="92" t="s">
        <v>238</v>
      </c>
      <c r="B200" s="53">
        <f>255746325+10994012</f>
        <v>266740337</v>
      </c>
      <c r="C200" s="54">
        <v>62666681.32</v>
      </c>
      <c r="D200" s="47">
        <f t="shared" si="39"/>
        <v>329407018.31999999</v>
      </c>
      <c r="E200" s="47">
        <f t="shared" si="40"/>
        <v>0.84651274260621368</v>
      </c>
      <c r="F200" s="10"/>
      <c r="G200" s="11"/>
      <c r="H200" s="11"/>
      <c r="I200" s="55">
        <v>23880549</v>
      </c>
      <c r="J200" s="11"/>
      <c r="K200" s="11"/>
      <c r="L200" s="55">
        <v>51090185</v>
      </c>
      <c r="M200" s="75">
        <v>31171521</v>
      </c>
      <c r="N200" s="56"/>
      <c r="O200" s="56"/>
      <c r="P200" s="11"/>
      <c r="Q200" s="11"/>
      <c r="R200" s="55">
        <v>67113927</v>
      </c>
      <c r="S200" s="57">
        <v>30295433</v>
      </c>
      <c r="T200" s="57">
        <v>35169183</v>
      </c>
      <c r="U200" s="77">
        <f t="shared" si="41"/>
        <v>238720798</v>
      </c>
      <c r="V200" s="14">
        <f t="shared" si="42"/>
        <v>0</v>
      </c>
      <c r="W200" s="15">
        <f t="shared" si="43"/>
        <v>0</v>
      </c>
      <c r="X200" s="16">
        <f t="shared" si="44"/>
        <v>238720798</v>
      </c>
      <c r="Y200" s="16">
        <f t="shared" si="45"/>
        <v>568127816.31999993</v>
      </c>
      <c r="Z200" s="16">
        <f t="shared" si="46"/>
        <v>0.89045034690825953</v>
      </c>
      <c r="AA200" s="16">
        <f t="shared" si="47"/>
        <v>89.495574866878869</v>
      </c>
      <c r="AB200" s="14">
        <f t="shared" si="48"/>
        <v>0</v>
      </c>
      <c r="AC200" s="15">
        <f t="shared" si="49"/>
        <v>0</v>
      </c>
      <c r="AD200" s="16">
        <f t="shared" si="50"/>
        <v>72.469857872942001</v>
      </c>
      <c r="AE200" s="72">
        <f t="shared" si="51"/>
        <v>6</v>
      </c>
      <c r="AF200" s="4">
        <v>683898</v>
      </c>
      <c r="AG200" s="50">
        <v>0</v>
      </c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30"/>
      <c r="BF200" s="30"/>
    </row>
    <row r="201" spans="1:58" x14ac:dyDescent="0.2">
      <c r="A201" s="92" t="s">
        <v>239</v>
      </c>
      <c r="B201" s="53">
        <v>107410862</v>
      </c>
      <c r="C201" s="54">
        <v>38626921.399999999</v>
      </c>
      <c r="D201" s="47">
        <f t="shared" si="39"/>
        <v>146037783.40000001</v>
      </c>
      <c r="E201" s="47">
        <f t="shared" si="40"/>
        <v>0.37528904265777874</v>
      </c>
      <c r="F201" s="10"/>
      <c r="G201" s="11"/>
      <c r="H201" s="11"/>
      <c r="I201" s="55">
        <v>10026723</v>
      </c>
      <c r="J201" s="11"/>
      <c r="K201" s="11"/>
      <c r="L201" s="55">
        <v>21457359</v>
      </c>
      <c r="M201" s="75">
        <v>13091723</v>
      </c>
      <c r="N201" s="56"/>
      <c r="O201" s="56"/>
      <c r="P201" s="11"/>
      <c r="Q201" s="11"/>
      <c r="R201" s="55">
        <v>28187168</v>
      </c>
      <c r="S201" s="57">
        <v>12723774</v>
      </c>
      <c r="T201" s="57">
        <v>14770700</v>
      </c>
      <c r="U201" s="77">
        <f t="shared" si="41"/>
        <v>100257447</v>
      </c>
      <c r="V201" s="14">
        <f t="shared" si="42"/>
        <v>0</v>
      </c>
      <c r="W201" s="15">
        <f t="shared" si="43"/>
        <v>0</v>
      </c>
      <c r="X201" s="16">
        <f t="shared" si="44"/>
        <v>100257447</v>
      </c>
      <c r="Y201" s="16">
        <f t="shared" si="45"/>
        <v>246295230.40000001</v>
      </c>
      <c r="Z201" s="16">
        <f t="shared" si="46"/>
        <v>0.38602875453646252</v>
      </c>
      <c r="AA201" s="16">
        <f t="shared" si="47"/>
        <v>93.340138169638749</v>
      </c>
      <c r="AB201" s="14">
        <f t="shared" si="48"/>
        <v>0</v>
      </c>
      <c r="AC201" s="15">
        <f t="shared" si="49"/>
        <v>0</v>
      </c>
      <c r="AD201" s="16">
        <f t="shared" si="50"/>
        <v>68.65171784030241</v>
      </c>
      <c r="AE201" s="72">
        <f t="shared" si="51"/>
        <v>6</v>
      </c>
      <c r="AF201" s="4">
        <v>165910</v>
      </c>
      <c r="AG201" s="50">
        <v>1</v>
      </c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30"/>
      <c r="BF201" s="30"/>
    </row>
    <row r="202" spans="1:58" x14ac:dyDescent="0.2">
      <c r="A202" s="92" t="s">
        <v>240</v>
      </c>
      <c r="B202" s="53">
        <v>126256560</v>
      </c>
      <c r="C202" s="54">
        <v>37653035.030000001</v>
      </c>
      <c r="D202" s="47">
        <f t="shared" si="39"/>
        <v>163909595.03</v>
      </c>
      <c r="E202" s="47">
        <f t="shared" si="40"/>
        <v>0.42121616453699823</v>
      </c>
      <c r="F202" s="10"/>
      <c r="G202" s="11"/>
      <c r="H202" s="11"/>
      <c r="I202" s="55">
        <v>11786503</v>
      </c>
      <c r="J202" s="11"/>
      <c r="K202" s="11"/>
      <c r="L202" s="55">
        <v>25222145</v>
      </c>
      <c r="M202" s="75">
        <v>15388722</v>
      </c>
      <c r="N202" s="56"/>
      <c r="O202" s="56"/>
      <c r="P202" s="11"/>
      <c r="Q202" s="11"/>
      <c r="R202" s="55">
        <v>33132728</v>
      </c>
      <c r="S202" s="57">
        <v>14956215</v>
      </c>
      <c r="T202" s="57">
        <v>17362283</v>
      </c>
      <c r="U202" s="77">
        <f t="shared" si="41"/>
        <v>117848596</v>
      </c>
      <c r="V202" s="14">
        <f t="shared" si="42"/>
        <v>0</v>
      </c>
      <c r="W202" s="15">
        <f t="shared" si="43"/>
        <v>0</v>
      </c>
      <c r="X202" s="16">
        <f t="shared" si="44"/>
        <v>117848596</v>
      </c>
      <c r="Y202" s="16">
        <f t="shared" si="45"/>
        <v>281758191.02999997</v>
      </c>
      <c r="Z202" s="16">
        <f t="shared" si="46"/>
        <v>0.4416113271341594</v>
      </c>
      <c r="AA202" s="16">
        <f t="shared" si="47"/>
        <v>93.34057256114059</v>
      </c>
      <c r="AB202" s="14">
        <f t="shared" si="48"/>
        <v>0</v>
      </c>
      <c r="AC202" s="15">
        <f t="shared" si="49"/>
        <v>0</v>
      </c>
      <c r="AD202" s="16">
        <f t="shared" si="50"/>
        <v>71.898534053744953</v>
      </c>
      <c r="AE202" s="72">
        <f t="shared" si="51"/>
        <v>6</v>
      </c>
      <c r="AF202" s="4">
        <v>216505</v>
      </c>
      <c r="AG202" s="50">
        <v>1</v>
      </c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30"/>
      <c r="BF202" s="30"/>
    </row>
    <row r="203" spans="1:58" x14ac:dyDescent="0.2">
      <c r="A203" s="92" t="s">
        <v>241</v>
      </c>
      <c r="B203" s="53">
        <v>40431079</v>
      </c>
      <c r="C203" s="54">
        <v>29288797.370000001</v>
      </c>
      <c r="D203" s="47">
        <f t="shared" si="39"/>
        <v>69719876.370000005</v>
      </c>
      <c r="E203" s="47">
        <f t="shared" si="40"/>
        <v>0.17916668582574494</v>
      </c>
      <c r="F203" s="10"/>
      <c r="G203" s="11"/>
      <c r="H203" s="11"/>
      <c r="I203" s="55">
        <v>3766964</v>
      </c>
      <c r="J203" s="11"/>
      <c r="K203" s="11"/>
      <c r="L203" s="55">
        <v>8076876</v>
      </c>
      <c r="M203" s="75">
        <v>4927923</v>
      </c>
      <c r="N203" s="56"/>
      <c r="O203" s="56"/>
      <c r="P203" s="11"/>
      <c r="Q203" s="11"/>
      <c r="R203" s="55">
        <v>10610078</v>
      </c>
      <c r="S203" s="57">
        <v>4789422</v>
      </c>
      <c r="T203" s="57">
        <v>5559916</v>
      </c>
      <c r="U203" s="77">
        <f t="shared" si="41"/>
        <v>37731179</v>
      </c>
      <c r="V203" s="14">
        <f t="shared" si="42"/>
        <v>0</v>
      </c>
      <c r="W203" s="15">
        <f t="shared" si="43"/>
        <v>0</v>
      </c>
      <c r="X203" s="16">
        <f t="shared" si="44"/>
        <v>37731179</v>
      </c>
      <c r="Y203" s="16">
        <f t="shared" si="45"/>
        <v>107451055.37</v>
      </c>
      <c r="Z203" s="16">
        <f t="shared" si="46"/>
        <v>0.16841250644904723</v>
      </c>
      <c r="AA203" s="16">
        <f t="shared" si="47"/>
        <v>93.322216307905109</v>
      </c>
      <c r="AB203" s="14">
        <f t="shared" si="48"/>
        <v>0</v>
      </c>
      <c r="AC203" s="15">
        <f t="shared" si="49"/>
        <v>0</v>
      </c>
      <c r="AD203" s="16">
        <f t="shared" si="50"/>
        <v>54.118252877791207</v>
      </c>
      <c r="AE203" s="72">
        <f t="shared" si="51"/>
        <v>6</v>
      </c>
      <c r="AF203" s="4">
        <v>18821</v>
      </c>
      <c r="AG203" s="50">
        <v>1</v>
      </c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30"/>
      <c r="BF203" s="30"/>
    </row>
    <row r="204" spans="1:58" x14ac:dyDescent="0.2">
      <c r="A204" s="92" t="s">
        <v>242</v>
      </c>
      <c r="B204" s="53">
        <v>50046524</v>
      </c>
      <c r="C204" s="54">
        <v>27072231.09</v>
      </c>
      <c r="D204" s="47">
        <f t="shared" si="39"/>
        <v>77118755.090000004</v>
      </c>
      <c r="E204" s="47">
        <f t="shared" si="40"/>
        <v>0.19818038246591052</v>
      </c>
      <c r="F204" s="10"/>
      <c r="G204" s="11"/>
      <c r="H204" s="11"/>
      <c r="I204" s="55">
        <v>4661327</v>
      </c>
      <c r="J204" s="11"/>
      <c r="K204" s="11"/>
      <c r="L204" s="55">
        <v>9997744</v>
      </c>
      <c r="M204" s="75">
        <v>6099897</v>
      </c>
      <c r="N204" s="56"/>
      <c r="O204" s="56"/>
      <c r="P204" s="11"/>
      <c r="Q204" s="11"/>
      <c r="R204" s="55">
        <v>13133400</v>
      </c>
      <c r="S204" s="57">
        <v>5928457</v>
      </c>
      <c r="T204" s="57">
        <v>6882192</v>
      </c>
      <c r="U204" s="77">
        <f t="shared" si="41"/>
        <v>46703017</v>
      </c>
      <c r="V204" s="14">
        <f t="shared" si="42"/>
        <v>0</v>
      </c>
      <c r="W204" s="15">
        <f t="shared" si="43"/>
        <v>0</v>
      </c>
      <c r="X204" s="16">
        <f t="shared" si="44"/>
        <v>46703017</v>
      </c>
      <c r="Y204" s="16">
        <f t="shared" si="45"/>
        <v>123821772.09</v>
      </c>
      <c r="Z204" s="16">
        <f t="shared" si="46"/>
        <v>0.19407101139056576</v>
      </c>
      <c r="AA204" s="16">
        <f t="shared" si="47"/>
        <v>93.319202348598679</v>
      </c>
      <c r="AB204" s="14">
        <f t="shared" si="48"/>
        <v>0</v>
      </c>
      <c r="AC204" s="15">
        <f t="shared" si="49"/>
        <v>0</v>
      </c>
      <c r="AD204" s="16">
        <f t="shared" si="50"/>
        <v>60.55986892617252</v>
      </c>
      <c r="AE204" s="72">
        <f t="shared" si="51"/>
        <v>6</v>
      </c>
      <c r="AF204" s="4">
        <v>40783</v>
      </c>
      <c r="AG204" s="50">
        <v>1</v>
      </c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30"/>
      <c r="BF204" s="30"/>
    </row>
    <row r="205" spans="1:58" x14ac:dyDescent="0.2">
      <c r="A205" s="92" t="s">
        <v>243</v>
      </c>
      <c r="B205" s="53">
        <v>48867312</v>
      </c>
      <c r="C205" s="54">
        <v>39652307.600000001</v>
      </c>
      <c r="D205" s="47">
        <f t="shared" si="39"/>
        <v>88519619.599999994</v>
      </c>
      <c r="E205" s="47">
        <f t="shared" si="40"/>
        <v>0.22747841361795651</v>
      </c>
      <c r="F205" s="10"/>
      <c r="G205" s="11"/>
      <c r="H205" s="11"/>
      <c r="I205" s="55">
        <v>4551690</v>
      </c>
      <c r="J205" s="11"/>
      <c r="K205" s="11"/>
      <c r="L205" s="55">
        <v>9762173</v>
      </c>
      <c r="M205" s="75">
        <v>5956169</v>
      </c>
      <c r="N205" s="56"/>
      <c r="O205" s="56"/>
      <c r="P205" s="11"/>
      <c r="Q205" s="11"/>
      <c r="R205" s="55">
        <v>12823946</v>
      </c>
      <c r="S205" s="57">
        <v>5788769</v>
      </c>
      <c r="T205" s="57">
        <v>6720032</v>
      </c>
      <c r="U205" s="77">
        <f t="shared" si="41"/>
        <v>45602779</v>
      </c>
      <c r="V205" s="14">
        <f t="shared" si="42"/>
        <v>0</v>
      </c>
      <c r="W205" s="15">
        <f t="shared" si="43"/>
        <v>0</v>
      </c>
      <c r="X205" s="16">
        <f t="shared" si="44"/>
        <v>45602779</v>
      </c>
      <c r="Y205" s="16">
        <f t="shared" si="45"/>
        <v>134122398.59999999</v>
      </c>
      <c r="Z205" s="16">
        <f t="shared" si="46"/>
        <v>0.21021561157686541</v>
      </c>
      <c r="AA205" s="16">
        <f t="shared" si="47"/>
        <v>93.319597771205423</v>
      </c>
      <c r="AB205" s="14">
        <f t="shared" si="48"/>
        <v>0</v>
      </c>
      <c r="AC205" s="15">
        <f t="shared" si="49"/>
        <v>0</v>
      </c>
      <c r="AD205" s="16">
        <f t="shared" si="50"/>
        <v>51.517142986005339</v>
      </c>
      <c r="AE205" s="72">
        <f t="shared" si="51"/>
        <v>6</v>
      </c>
      <c r="AF205" s="4">
        <v>36238</v>
      </c>
      <c r="AG205" s="50">
        <v>1</v>
      </c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30"/>
      <c r="BF205" s="30"/>
    </row>
    <row r="206" spans="1:58" x14ac:dyDescent="0.2">
      <c r="A206" s="92" t="s">
        <v>244</v>
      </c>
      <c r="B206" s="53">
        <v>50846126</v>
      </c>
      <c r="C206" s="54">
        <v>35945529.409999996</v>
      </c>
      <c r="D206" s="47">
        <f t="shared" si="39"/>
        <v>86791655.409999996</v>
      </c>
      <c r="E206" s="47">
        <f t="shared" si="40"/>
        <v>0.2230378776722978</v>
      </c>
      <c r="F206" s="10"/>
      <c r="G206" s="11"/>
      <c r="H206" s="11"/>
      <c r="I206" s="55">
        <v>4735190</v>
      </c>
      <c r="J206" s="11"/>
      <c r="K206" s="11"/>
      <c r="L206" s="55">
        <v>10157479</v>
      </c>
      <c r="M206" s="75">
        <v>6197356</v>
      </c>
      <c r="N206" s="56"/>
      <c r="O206" s="56"/>
      <c r="P206" s="11"/>
      <c r="Q206" s="11"/>
      <c r="R206" s="55">
        <v>13343234</v>
      </c>
      <c r="S206" s="57">
        <v>6023177</v>
      </c>
      <c r="T206" s="57">
        <v>6992150</v>
      </c>
      <c r="U206" s="77">
        <f t="shared" si="41"/>
        <v>47448586</v>
      </c>
      <c r="V206" s="14">
        <f t="shared" si="42"/>
        <v>0</v>
      </c>
      <c r="W206" s="15">
        <f t="shared" si="43"/>
        <v>0</v>
      </c>
      <c r="X206" s="16">
        <f t="shared" si="44"/>
        <v>47448586</v>
      </c>
      <c r="Y206" s="16">
        <f t="shared" si="45"/>
        <v>134240241.41</v>
      </c>
      <c r="Z206" s="16">
        <f t="shared" si="46"/>
        <v>0.210400311512392</v>
      </c>
      <c r="AA206" s="16">
        <f t="shared" si="47"/>
        <v>93.317996340566836</v>
      </c>
      <c r="AB206" s="14">
        <f t="shared" si="48"/>
        <v>0</v>
      </c>
      <c r="AC206" s="15">
        <f t="shared" si="49"/>
        <v>0</v>
      </c>
      <c r="AD206" s="16">
        <f t="shared" si="50"/>
        <v>54.669525285414764</v>
      </c>
      <c r="AE206" s="72">
        <f t="shared" si="51"/>
        <v>6</v>
      </c>
      <c r="AF206" s="4">
        <v>37506</v>
      </c>
      <c r="AG206" s="50">
        <v>1</v>
      </c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30"/>
      <c r="BF206" s="30"/>
    </row>
    <row r="207" spans="1:58" x14ac:dyDescent="0.2">
      <c r="A207" s="92" t="s">
        <v>245</v>
      </c>
      <c r="B207" s="53">
        <v>62978440</v>
      </c>
      <c r="C207" s="54">
        <v>37312846.07</v>
      </c>
      <c r="D207" s="47">
        <f t="shared" si="39"/>
        <v>100291286.06999999</v>
      </c>
      <c r="E207" s="47">
        <f t="shared" si="40"/>
        <v>0.2577293345588243</v>
      </c>
      <c r="F207" s="10"/>
      <c r="G207" s="11"/>
      <c r="H207" s="11"/>
      <c r="I207" s="55">
        <v>5865458</v>
      </c>
      <c r="J207" s="11"/>
      <c r="K207" s="11"/>
      <c r="L207" s="55">
        <v>12581139</v>
      </c>
      <c r="M207" s="75">
        <v>7676098</v>
      </c>
      <c r="N207" s="56"/>
      <c r="O207" s="56"/>
      <c r="P207" s="11"/>
      <c r="Q207" s="11"/>
      <c r="R207" s="55">
        <v>16527043</v>
      </c>
      <c r="S207" s="57">
        <v>7460358</v>
      </c>
      <c r="T207" s="57">
        <v>8660536</v>
      </c>
      <c r="U207" s="77">
        <f t="shared" si="41"/>
        <v>58770632</v>
      </c>
      <c r="V207" s="14">
        <f t="shared" si="42"/>
        <v>0</v>
      </c>
      <c r="W207" s="15">
        <f t="shared" si="43"/>
        <v>0</v>
      </c>
      <c r="X207" s="16">
        <f t="shared" si="44"/>
        <v>58770632</v>
      </c>
      <c r="Y207" s="16">
        <f t="shared" si="45"/>
        <v>159061918.06999999</v>
      </c>
      <c r="Z207" s="16">
        <f t="shared" si="46"/>
        <v>0.24930435732361195</v>
      </c>
      <c r="AA207" s="16">
        <f t="shared" si="47"/>
        <v>93.31865317718254</v>
      </c>
      <c r="AB207" s="14">
        <f t="shared" si="48"/>
        <v>0</v>
      </c>
      <c r="AC207" s="15">
        <f t="shared" si="49"/>
        <v>0</v>
      </c>
      <c r="AD207" s="16">
        <f t="shared" si="50"/>
        <v>58.599938541998597</v>
      </c>
      <c r="AE207" s="72">
        <f t="shared" si="51"/>
        <v>6</v>
      </c>
      <c r="AF207" s="4">
        <v>68568</v>
      </c>
      <c r="AG207" s="50">
        <v>1</v>
      </c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30"/>
      <c r="BF207" s="30"/>
    </row>
    <row r="208" spans="1:58" x14ac:dyDescent="0.2">
      <c r="A208" s="92" t="s">
        <v>246</v>
      </c>
      <c r="B208" s="53">
        <v>56080635</v>
      </c>
      <c r="C208" s="54">
        <v>39930459.520000003</v>
      </c>
      <c r="D208" s="47">
        <f t="shared" si="39"/>
        <v>96011094.520000011</v>
      </c>
      <c r="E208" s="47">
        <f t="shared" si="40"/>
        <v>0.24673006470006656</v>
      </c>
      <c r="F208" s="10"/>
      <c r="G208" s="11"/>
      <c r="H208" s="11"/>
      <c r="I208" s="55">
        <v>5225127</v>
      </c>
      <c r="J208" s="11"/>
      <c r="K208" s="11"/>
      <c r="L208" s="55">
        <v>11203172</v>
      </c>
      <c r="M208" s="75">
        <v>6835362</v>
      </c>
      <c r="N208" s="56"/>
      <c r="O208" s="56"/>
      <c r="P208" s="11"/>
      <c r="Q208" s="11"/>
      <c r="R208" s="55">
        <v>14716894</v>
      </c>
      <c r="S208" s="57">
        <v>6643251</v>
      </c>
      <c r="T208" s="57">
        <v>7711978</v>
      </c>
      <c r="U208" s="77">
        <f t="shared" si="41"/>
        <v>52335784</v>
      </c>
      <c r="V208" s="14">
        <f t="shared" si="42"/>
        <v>0</v>
      </c>
      <c r="W208" s="15">
        <f t="shared" si="43"/>
        <v>0</v>
      </c>
      <c r="X208" s="16">
        <f t="shared" si="44"/>
        <v>52335784</v>
      </c>
      <c r="Y208" s="16">
        <f t="shared" si="45"/>
        <v>148346878.52000001</v>
      </c>
      <c r="Z208" s="16">
        <f t="shared" si="46"/>
        <v>0.23251023035015098</v>
      </c>
      <c r="AA208" s="16">
        <f t="shared" si="47"/>
        <v>93.322381246218058</v>
      </c>
      <c r="AB208" s="14">
        <f t="shared" si="48"/>
        <v>0</v>
      </c>
      <c r="AC208" s="15">
        <f t="shared" si="49"/>
        <v>0</v>
      </c>
      <c r="AD208" s="16">
        <f t="shared" si="50"/>
        <v>54.510142043113532</v>
      </c>
      <c r="AE208" s="72">
        <f t="shared" si="51"/>
        <v>6</v>
      </c>
      <c r="AF208" s="4">
        <v>47080</v>
      </c>
      <c r="AG208" s="50">
        <v>1</v>
      </c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30"/>
      <c r="BF208" s="30"/>
    </row>
    <row r="209" spans="1:58" x14ac:dyDescent="0.2">
      <c r="A209" s="92" t="s">
        <v>247</v>
      </c>
      <c r="B209" s="53">
        <v>321017486</v>
      </c>
      <c r="C209" s="54">
        <v>42558407.200000003</v>
      </c>
      <c r="D209" s="47">
        <f t="shared" si="39"/>
        <v>363575893.19999999</v>
      </c>
      <c r="E209" s="47">
        <f t="shared" si="40"/>
        <v>0.93432018561077934</v>
      </c>
      <c r="F209" s="10"/>
      <c r="G209" s="11"/>
      <c r="H209" s="11"/>
      <c r="I209" s="55">
        <v>29888634</v>
      </c>
      <c r="J209" s="11"/>
      <c r="K209" s="11"/>
      <c r="L209" s="55">
        <v>64129339</v>
      </c>
      <c r="M209" s="75">
        <v>39127066</v>
      </c>
      <c r="N209" s="56"/>
      <c r="O209" s="56"/>
      <c r="P209" s="11"/>
      <c r="Q209" s="11"/>
      <c r="R209" s="55">
        <v>84242634</v>
      </c>
      <c r="S209" s="57">
        <v>38027384</v>
      </c>
      <c r="T209" s="57">
        <v>44145004</v>
      </c>
      <c r="U209" s="77">
        <f t="shared" si="41"/>
        <v>299560061</v>
      </c>
      <c r="V209" s="14">
        <f t="shared" si="42"/>
        <v>0</v>
      </c>
      <c r="W209" s="15">
        <f t="shared" si="43"/>
        <v>0</v>
      </c>
      <c r="X209" s="16">
        <f t="shared" si="44"/>
        <v>299560061</v>
      </c>
      <c r="Y209" s="16">
        <f t="shared" si="45"/>
        <v>663135954.20000005</v>
      </c>
      <c r="Z209" s="16">
        <f t="shared" si="46"/>
        <v>1.0393605514505111</v>
      </c>
      <c r="AA209" s="16">
        <f t="shared" si="47"/>
        <v>93.315808036699906</v>
      </c>
      <c r="AB209" s="14">
        <f t="shared" si="48"/>
        <v>0</v>
      </c>
      <c r="AC209" s="15">
        <f t="shared" si="49"/>
        <v>0</v>
      </c>
      <c r="AD209" s="16">
        <f t="shared" si="50"/>
        <v>82.392718164956719</v>
      </c>
      <c r="AE209" s="72">
        <f t="shared" si="51"/>
        <v>6</v>
      </c>
      <c r="AF209" s="4">
        <v>584166</v>
      </c>
      <c r="AG209" s="50">
        <v>0</v>
      </c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30"/>
      <c r="BF209" s="30"/>
    </row>
    <row r="210" spans="1:58" x14ac:dyDescent="0.2">
      <c r="A210" s="92" t="s">
        <v>248</v>
      </c>
      <c r="B210" s="53">
        <v>55671233</v>
      </c>
      <c r="C210" s="54">
        <v>90136515.709999993</v>
      </c>
      <c r="D210" s="47">
        <f t="shared" si="39"/>
        <v>145807748.70999998</v>
      </c>
      <c r="E210" s="47">
        <f t="shared" si="40"/>
        <v>0.37469789770488848</v>
      </c>
      <c r="F210" s="10"/>
      <c r="G210" s="11"/>
      <c r="H210" s="11"/>
      <c r="I210" s="55">
        <v>5188834</v>
      </c>
      <c r="J210" s="11"/>
      <c r="K210" s="11"/>
      <c r="L210" s="55">
        <v>11121386</v>
      </c>
      <c r="M210" s="75">
        <v>6785462</v>
      </c>
      <c r="N210" s="56"/>
      <c r="O210" s="56"/>
      <c r="P210" s="11"/>
      <c r="Q210" s="11"/>
      <c r="R210" s="55">
        <v>14609457</v>
      </c>
      <c r="S210" s="57">
        <v>6594754</v>
      </c>
      <c r="T210" s="57">
        <v>7655679</v>
      </c>
      <c r="U210" s="77">
        <f t="shared" si="41"/>
        <v>51955572</v>
      </c>
      <c r="V210" s="14">
        <f t="shared" si="42"/>
        <v>0</v>
      </c>
      <c r="W210" s="15">
        <f t="shared" si="43"/>
        <v>0</v>
      </c>
      <c r="X210" s="16">
        <f t="shared" si="44"/>
        <v>51955572</v>
      </c>
      <c r="Y210" s="16">
        <f t="shared" si="45"/>
        <v>197763320.70999998</v>
      </c>
      <c r="Z210" s="16">
        <f t="shared" si="46"/>
        <v>0.30996267472452155</v>
      </c>
      <c r="AA210" s="16">
        <f t="shared" si="47"/>
        <v>93.32570737206413</v>
      </c>
      <c r="AB210" s="14">
        <f t="shared" si="48"/>
        <v>0</v>
      </c>
      <c r="AC210" s="15">
        <f t="shared" si="49"/>
        <v>0</v>
      </c>
      <c r="AD210" s="16">
        <f t="shared" si="50"/>
        <v>35.632929291937359</v>
      </c>
      <c r="AE210" s="72">
        <f t="shared" si="51"/>
        <v>6</v>
      </c>
      <c r="AF210" s="4">
        <v>48431</v>
      </c>
      <c r="AG210" s="50">
        <v>1</v>
      </c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30"/>
      <c r="BF210" s="30"/>
    </row>
    <row r="211" spans="1:58" x14ac:dyDescent="0.2">
      <c r="A211" s="92" t="s">
        <v>249</v>
      </c>
      <c r="B211" s="53">
        <v>45222513</v>
      </c>
      <c r="C211" s="54">
        <v>37655551.600000001</v>
      </c>
      <c r="D211" s="47">
        <f t="shared" si="39"/>
        <v>82878064.599999994</v>
      </c>
      <c r="E211" s="47">
        <f t="shared" si="40"/>
        <v>0.21298070127421243</v>
      </c>
      <c r="F211" s="10"/>
      <c r="G211" s="11"/>
      <c r="H211" s="11"/>
      <c r="I211" s="55">
        <v>4215971</v>
      </c>
      <c r="J211" s="11"/>
      <c r="K211" s="11"/>
      <c r="L211" s="55">
        <v>9034056</v>
      </c>
      <c r="M211" s="75">
        <v>5511925</v>
      </c>
      <c r="N211" s="56"/>
      <c r="O211" s="56"/>
      <c r="P211" s="11"/>
      <c r="Q211" s="11"/>
      <c r="R211" s="55">
        <v>11867465</v>
      </c>
      <c r="S211" s="57">
        <v>5357010</v>
      </c>
      <c r="T211" s="57">
        <v>6218814</v>
      </c>
      <c r="U211" s="77">
        <f t="shared" si="41"/>
        <v>42205241</v>
      </c>
      <c r="V211" s="14">
        <f t="shared" si="42"/>
        <v>0</v>
      </c>
      <c r="W211" s="15">
        <f t="shared" si="43"/>
        <v>0</v>
      </c>
      <c r="X211" s="16">
        <f t="shared" si="44"/>
        <v>42205241</v>
      </c>
      <c r="Y211" s="16">
        <f t="shared" si="45"/>
        <v>125083305.59999999</v>
      </c>
      <c r="Z211" s="16">
        <f t="shared" si="46"/>
        <v>0.19604826531010128</v>
      </c>
      <c r="AA211" s="16">
        <f t="shared" si="47"/>
        <v>93.32794265546454</v>
      </c>
      <c r="AB211" s="14">
        <f t="shared" si="48"/>
        <v>0</v>
      </c>
      <c r="AC211" s="15">
        <f t="shared" si="49"/>
        <v>0</v>
      </c>
      <c r="AD211" s="16">
        <f t="shared" si="50"/>
        <v>50.924501197871855</v>
      </c>
      <c r="AE211" s="72">
        <f t="shared" si="51"/>
        <v>6</v>
      </c>
      <c r="AF211" s="4">
        <v>29287</v>
      </c>
      <c r="AG211" s="50">
        <v>1</v>
      </c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30"/>
      <c r="BF211" s="30"/>
    </row>
    <row r="212" spans="1:58" x14ac:dyDescent="0.2">
      <c r="A212" s="92" t="s">
        <v>250</v>
      </c>
      <c r="B212" s="53">
        <v>44419604</v>
      </c>
      <c r="C212" s="54">
        <v>34642313.799999997</v>
      </c>
      <c r="D212" s="47">
        <f t="shared" si="39"/>
        <v>79061917.799999997</v>
      </c>
      <c r="E212" s="47">
        <f t="shared" si="40"/>
        <v>0.20317393725828073</v>
      </c>
      <c r="F212" s="10"/>
      <c r="G212" s="11"/>
      <c r="H212" s="11"/>
      <c r="I212" s="55">
        <v>4140156</v>
      </c>
      <c r="J212" s="11"/>
      <c r="K212" s="11"/>
      <c r="L212" s="55">
        <v>8873659</v>
      </c>
      <c r="M212" s="75">
        <v>5414063</v>
      </c>
      <c r="N212" s="56"/>
      <c r="O212" s="56"/>
      <c r="P212" s="11"/>
      <c r="Q212" s="11"/>
      <c r="R212" s="55">
        <v>11656762</v>
      </c>
      <c r="S212" s="57">
        <v>5261898</v>
      </c>
      <c r="T212" s="57">
        <v>6108401</v>
      </c>
      <c r="U212" s="77">
        <f t="shared" si="41"/>
        <v>41454939</v>
      </c>
      <c r="V212" s="14">
        <f t="shared" si="42"/>
        <v>0</v>
      </c>
      <c r="W212" s="15">
        <f t="shared" si="43"/>
        <v>0</v>
      </c>
      <c r="X212" s="16">
        <f t="shared" si="44"/>
        <v>41454939</v>
      </c>
      <c r="Y212" s="16">
        <f t="shared" si="45"/>
        <v>120516856.8</v>
      </c>
      <c r="Z212" s="16">
        <f t="shared" si="46"/>
        <v>0.1888910802519268</v>
      </c>
      <c r="AA212" s="16">
        <f t="shared" si="47"/>
        <v>93.325773458043443</v>
      </c>
      <c r="AB212" s="14">
        <f t="shared" si="48"/>
        <v>0</v>
      </c>
      <c r="AC212" s="15">
        <f t="shared" si="49"/>
        <v>0</v>
      </c>
      <c r="AD212" s="16">
        <f t="shared" si="50"/>
        <v>52.43351053647222</v>
      </c>
      <c r="AE212" s="72">
        <f t="shared" si="51"/>
        <v>6</v>
      </c>
      <c r="AF212" s="4">
        <v>25485</v>
      </c>
      <c r="AG212" s="50">
        <v>1</v>
      </c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30"/>
      <c r="BF212" s="30"/>
    </row>
    <row r="213" spans="1:58" x14ac:dyDescent="0.2">
      <c r="A213" s="92" t="s">
        <v>251</v>
      </c>
      <c r="B213" s="53">
        <v>40525730</v>
      </c>
      <c r="C213" s="54">
        <v>28228308.489999998</v>
      </c>
      <c r="D213" s="47">
        <f t="shared" si="39"/>
        <v>68754038.489999995</v>
      </c>
      <c r="E213" s="47">
        <f t="shared" si="40"/>
        <v>0.17668466805671995</v>
      </c>
      <c r="F213" s="10"/>
      <c r="G213" s="11"/>
      <c r="H213" s="11"/>
      <c r="I213" s="55">
        <v>3775116</v>
      </c>
      <c r="J213" s="11"/>
      <c r="K213" s="11"/>
      <c r="L213" s="55">
        <v>8095784</v>
      </c>
      <c r="M213" s="75">
        <v>4939460</v>
      </c>
      <c r="N213" s="56"/>
      <c r="O213" s="56"/>
      <c r="P213" s="11"/>
      <c r="Q213" s="11"/>
      <c r="R213" s="55">
        <v>10634917</v>
      </c>
      <c r="S213" s="57">
        <v>4800634</v>
      </c>
      <c r="T213" s="57">
        <v>5572932</v>
      </c>
      <c r="U213" s="77">
        <f t="shared" si="41"/>
        <v>37818843</v>
      </c>
      <c r="V213" s="14">
        <f t="shared" si="42"/>
        <v>0</v>
      </c>
      <c r="W213" s="15">
        <f t="shared" si="43"/>
        <v>0</v>
      </c>
      <c r="X213" s="16">
        <f t="shared" si="44"/>
        <v>37818843</v>
      </c>
      <c r="Y213" s="16">
        <f t="shared" si="45"/>
        <v>106572881.48999999</v>
      </c>
      <c r="Z213" s="16">
        <f t="shared" si="46"/>
        <v>0.16703610801610846</v>
      </c>
      <c r="AA213" s="16">
        <f t="shared" si="47"/>
        <v>93.320571893461263</v>
      </c>
      <c r="AB213" s="14">
        <f t="shared" si="48"/>
        <v>0</v>
      </c>
      <c r="AC213" s="15">
        <f t="shared" si="49"/>
        <v>0</v>
      </c>
      <c r="AD213" s="16">
        <f t="shared" si="50"/>
        <v>55.005995037659652</v>
      </c>
      <c r="AE213" s="72">
        <f t="shared" si="51"/>
        <v>6</v>
      </c>
      <c r="AF213" s="4">
        <v>12549</v>
      </c>
      <c r="AG213" s="50">
        <v>1</v>
      </c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30"/>
      <c r="BF213" s="30"/>
    </row>
    <row r="214" spans="1:58" x14ac:dyDescent="0.2">
      <c r="A214" s="92" t="s">
        <v>252</v>
      </c>
      <c r="B214" s="53">
        <v>35994082</v>
      </c>
      <c r="C214" s="54">
        <v>38769636.520000003</v>
      </c>
      <c r="D214" s="47">
        <f t="shared" si="39"/>
        <v>74763718.520000011</v>
      </c>
      <c r="E214" s="47">
        <f t="shared" si="40"/>
        <v>0.19212839099354917</v>
      </c>
      <c r="F214" s="10"/>
      <c r="G214" s="11"/>
      <c r="H214" s="11"/>
      <c r="I214" s="55">
        <v>3352411</v>
      </c>
      <c r="J214" s="11"/>
      <c r="K214" s="11"/>
      <c r="L214" s="55">
        <v>7190501</v>
      </c>
      <c r="M214" s="75">
        <v>4387122</v>
      </c>
      <c r="N214" s="56"/>
      <c r="O214" s="56"/>
      <c r="P214" s="11"/>
      <c r="Q214" s="11"/>
      <c r="R214" s="55">
        <v>9445704</v>
      </c>
      <c r="S214" s="57">
        <v>4263820</v>
      </c>
      <c r="T214" s="57">
        <v>4949758</v>
      </c>
      <c r="U214" s="77">
        <f t="shared" si="41"/>
        <v>33589316</v>
      </c>
      <c r="V214" s="14">
        <f t="shared" si="42"/>
        <v>0</v>
      </c>
      <c r="W214" s="15">
        <f t="shared" si="43"/>
        <v>0</v>
      </c>
      <c r="X214" s="16">
        <f t="shared" si="44"/>
        <v>33589316</v>
      </c>
      <c r="Y214" s="16">
        <f t="shared" si="45"/>
        <v>108353034.52000001</v>
      </c>
      <c r="Z214" s="16">
        <f t="shared" si="46"/>
        <v>0.16982621587138105</v>
      </c>
      <c r="AA214" s="16">
        <f t="shared" si="47"/>
        <v>93.318996161646794</v>
      </c>
      <c r="AB214" s="14">
        <f t="shared" si="48"/>
        <v>0</v>
      </c>
      <c r="AC214" s="15">
        <f t="shared" si="49"/>
        <v>0</v>
      </c>
      <c r="AD214" s="16">
        <f t="shared" si="50"/>
        <v>44.927294501830502</v>
      </c>
      <c r="AE214" s="72">
        <f t="shared" si="51"/>
        <v>6</v>
      </c>
      <c r="AF214" s="4">
        <v>10177</v>
      </c>
      <c r="AG214" s="50">
        <v>1</v>
      </c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30"/>
      <c r="BF214" s="30"/>
    </row>
    <row r="215" spans="1:58" x14ac:dyDescent="0.2">
      <c r="A215" s="92" t="s">
        <v>253</v>
      </c>
      <c r="B215" s="53">
        <v>37183336</v>
      </c>
      <c r="C215" s="54">
        <v>27143341.739999998</v>
      </c>
      <c r="D215" s="47">
        <f t="shared" si="39"/>
        <v>64326677.739999995</v>
      </c>
      <c r="E215" s="47">
        <f t="shared" si="40"/>
        <v>0.16530720163204041</v>
      </c>
      <c r="F215" s="10"/>
      <c r="G215" s="11"/>
      <c r="H215" s="11"/>
      <c r="I215" s="55">
        <v>3463919</v>
      </c>
      <c r="J215" s="11"/>
      <c r="K215" s="11"/>
      <c r="L215" s="55">
        <v>7428077</v>
      </c>
      <c r="M215" s="75">
        <v>4532073</v>
      </c>
      <c r="N215" s="56"/>
      <c r="O215" s="56"/>
      <c r="P215" s="11"/>
      <c r="Q215" s="11"/>
      <c r="R215" s="55">
        <v>9757793</v>
      </c>
      <c r="S215" s="57">
        <v>4404698</v>
      </c>
      <c r="T215" s="57">
        <v>5113299</v>
      </c>
      <c r="U215" s="77">
        <f t="shared" si="41"/>
        <v>34699859</v>
      </c>
      <c r="V215" s="14">
        <f t="shared" si="42"/>
        <v>0</v>
      </c>
      <c r="W215" s="15">
        <f t="shared" si="43"/>
        <v>0</v>
      </c>
      <c r="X215" s="16">
        <f t="shared" si="44"/>
        <v>34699859</v>
      </c>
      <c r="Y215" s="16">
        <f t="shared" si="45"/>
        <v>99026536.739999995</v>
      </c>
      <c r="Z215" s="16">
        <f t="shared" si="46"/>
        <v>0.15520840814382836</v>
      </c>
      <c r="AA215" s="16">
        <f t="shared" si="47"/>
        <v>93.320994652012928</v>
      </c>
      <c r="AB215" s="14">
        <f t="shared" si="48"/>
        <v>0</v>
      </c>
      <c r="AC215" s="15">
        <f t="shared" si="49"/>
        <v>0</v>
      </c>
      <c r="AD215" s="16">
        <f t="shared" si="50"/>
        <v>53.943185345669932</v>
      </c>
      <c r="AE215" s="72">
        <f t="shared" si="51"/>
        <v>6</v>
      </c>
      <c r="AF215" s="4">
        <v>9969</v>
      </c>
      <c r="AG215" s="50">
        <v>1</v>
      </c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30"/>
      <c r="BF215" s="30"/>
    </row>
    <row r="216" spans="1:58" x14ac:dyDescent="0.2">
      <c r="A216" s="92" t="s">
        <v>254</v>
      </c>
      <c r="B216" s="53">
        <v>46475994</v>
      </c>
      <c r="C216" s="54">
        <v>23677362.170000002</v>
      </c>
      <c r="D216" s="47">
        <f t="shared" si="39"/>
        <v>70153356.170000002</v>
      </c>
      <c r="E216" s="47">
        <f t="shared" si="40"/>
        <v>0.18028064562002571</v>
      </c>
      <c r="F216" s="10"/>
      <c r="G216" s="11"/>
      <c r="H216" s="11"/>
      <c r="I216" s="55">
        <v>4302884</v>
      </c>
      <c r="J216" s="11"/>
      <c r="K216" s="11"/>
      <c r="L216" s="55">
        <v>9284462</v>
      </c>
      <c r="M216" s="75">
        <v>5664705</v>
      </c>
      <c r="N216" s="56"/>
      <c r="O216" s="56"/>
      <c r="P216" s="11"/>
      <c r="Q216" s="11"/>
      <c r="R216" s="55">
        <v>12196408</v>
      </c>
      <c r="S216" s="57">
        <v>5505496</v>
      </c>
      <c r="T216" s="57">
        <v>6391188</v>
      </c>
      <c r="U216" s="77">
        <f t="shared" si="41"/>
        <v>43345143</v>
      </c>
      <c r="V216" s="14">
        <f t="shared" si="42"/>
        <v>0</v>
      </c>
      <c r="W216" s="15">
        <f t="shared" si="43"/>
        <v>0</v>
      </c>
      <c r="X216" s="16">
        <f t="shared" si="44"/>
        <v>43345143</v>
      </c>
      <c r="Y216" s="16">
        <f t="shared" si="45"/>
        <v>113498499.17</v>
      </c>
      <c r="Z216" s="16">
        <f t="shared" si="46"/>
        <v>0.17789091654432956</v>
      </c>
      <c r="AA216" s="16">
        <f t="shared" si="47"/>
        <v>93.263509329138827</v>
      </c>
      <c r="AB216" s="14">
        <f t="shared" si="48"/>
        <v>0</v>
      </c>
      <c r="AC216" s="15">
        <f t="shared" si="49"/>
        <v>0</v>
      </c>
      <c r="AD216" s="16">
        <f t="shared" si="50"/>
        <v>61.786271343830421</v>
      </c>
      <c r="AE216" s="72">
        <f t="shared" si="51"/>
        <v>6</v>
      </c>
      <c r="AF216" s="4">
        <v>31232</v>
      </c>
      <c r="AG216" s="50">
        <v>1</v>
      </c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30"/>
      <c r="BF216" s="30"/>
    </row>
    <row r="217" spans="1:58" x14ac:dyDescent="0.2">
      <c r="A217" s="92" t="s">
        <v>255</v>
      </c>
      <c r="B217" s="53">
        <v>46645535</v>
      </c>
      <c r="C217" s="54">
        <v>16799418.050000001</v>
      </c>
      <c r="D217" s="47">
        <f t="shared" si="39"/>
        <v>63444953.049999997</v>
      </c>
      <c r="E217" s="47">
        <f t="shared" si="40"/>
        <v>0.16304133859924236</v>
      </c>
      <c r="F217" s="10"/>
      <c r="G217" s="11"/>
      <c r="H217" s="11"/>
      <c r="I217" s="55">
        <v>4318904</v>
      </c>
      <c r="J217" s="11"/>
      <c r="K217" s="11"/>
      <c r="L217" s="55">
        <v>9318331</v>
      </c>
      <c r="M217" s="75">
        <v>5685369</v>
      </c>
      <c r="N217" s="56"/>
      <c r="O217" s="56"/>
      <c r="P217" s="11"/>
      <c r="Q217" s="11"/>
      <c r="R217" s="55">
        <v>12240899</v>
      </c>
      <c r="S217" s="57">
        <v>5525580</v>
      </c>
      <c r="T217" s="57">
        <v>6414502</v>
      </c>
      <c r="U217" s="77">
        <f t="shared" si="41"/>
        <v>43503585</v>
      </c>
      <c r="V217" s="14">
        <f t="shared" si="42"/>
        <v>0</v>
      </c>
      <c r="W217" s="15">
        <f t="shared" si="43"/>
        <v>0</v>
      </c>
      <c r="X217" s="16">
        <f t="shared" si="44"/>
        <v>43503585</v>
      </c>
      <c r="Y217" s="16">
        <f t="shared" si="45"/>
        <v>106948538.05</v>
      </c>
      <c r="Z217" s="16">
        <f t="shared" si="46"/>
        <v>0.16762489016083265</v>
      </c>
      <c r="AA217" s="16">
        <f t="shared" si="47"/>
        <v>93.264199885369521</v>
      </c>
      <c r="AB217" s="14">
        <f t="shared" si="48"/>
        <v>0</v>
      </c>
      <c r="AC217" s="15">
        <f t="shared" si="49"/>
        <v>0</v>
      </c>
      <c r="AD217" s="16">
        <f t="shared" si="50"/>
        <v>68.569023868164095</v>
      </c>
      <c r="AE217" s="72">
        <f t="shared" si="51"/>
        <v>6</v>
      </c>
      <c r="AF217" s="4">
        <v>32053</v>
      </c>
      <c r="AG217" s="50">
        <v>0</v>
      </c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30"/>
      <c r="BF217" s="30"/>
    </row>
    <row r="218" spans="1:58" x14ac:dyDescent="0.2">
      <c r="A218" s="92" t="s">
        <v>256</v>
      </c>
      <c r="B218" s="53">
        <v>76631598</v>
      </c>
      <c r="C218" s="54">
        <v>26244130.5</v>
      </c>
      <c r="D218" s="47">
        <f t="shared" si="39"/>
        <v>102875728.5</v>
      </c>
      <c r="E218" s="47">
        <f t="shared" si="40"/>
        <v>0.26437085501180346</v>
      </c>
      <c r="F218" s="10"/>
      <c r="G218" s="11"/>
      <c r="H218" s="11"/>
      <c r="I218" s="55">
        <v>7097409</v>
      </c>
      <c r="J218" s="11"/>
      <c r="K218" s="11"/>
      <c r="L218" s="55">
        <v>15308617</v>
      </c>
      <c r="M218" s="75">
        <v>9340206</v>
      </c>
      <c r="N218" s="56"/>
      <c r="O218" s="56"/>
      <c r="P218" s="11"/>
      <c r="Q218" s="11"/>
      <c r="R218" s="55">
        <v>20109957</v>
      </c>
      <c r="S218" s="57">
        <v>9077696</v>
      </c>
      <c r="T218" s="57">
        <v>10538062</v>
      </c>
      <c r="U218" s="77">
        <f t="shared" si="41"/>
        <v>71471947</v>
      </c>
      <c r="V218" s="14">
        <f t="shared" si="42"/>
        <v>0</v>
      </c>
      <c r="W218" s="15">
        <f t="shared" si="43"/>
        <v>0</v>
      </c>
      <c r="X218" s="16">
        <f t="shared" si="44"/>
        <v>71471947</v>
      </c>
      <c r="Y218" s="16">
        <f t="shared" si="45"/>
        <v>174347675.5</v>
      </c>
      <c r="Z218" s="16">
        <f t="shared" si="46"/>
        <v>0.27326236046182212</v>
      </c>
      <c r="AA218" s="16">
        <f t="shared" si="47"/>
        <v>93.266940616323836</v>
      </c>
      <c r="AB218" s="14">
        <f t="shared" si="48"/>
        <v>0</v>
      </c>
      <c r="AC218" s="15">
        <f t="shared" si="49"/>
        <v>0</v>
      </c>
      <c r="AD218" s="16">
        <f t="shared" si="50"/>
        <v>69.474061610168818</v>
      </c>
      <c r="AE218" s="72">
        <f t="shared" si="51"/>
        <v>6</v>
      </c>
      <c r="AF218" s="4">
        <v>79365</v>
      </c>
      <c r="AG218" s="50">
        <v>1</v>
      </c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30"/>
      <c r="BF218" s="30"/>
    </row>
    <row r="219" spans="1:58" x14ac:dyDescent="0.2">
      <c r="A219" s="92" t="s">
        <v>257</v>
      </c>
      <c r="B219" s="53">
        <v>73104345</v>
      </c>
      <c r="C219" s="54">
        <v>23125530.100000001</v>
      </c>
      <c r="D219" s="47">
        <f t="shared" si="39"/>
        <v>96229875.099999994</v>
      </c>
      <c r="E219" s="47">
        <f t="shared" si="40"/>
        <v>0.24729228875269696</v>
      </c>
      <c r="F219" s="10"/>
      <c r="G219" s="11"/>
      <c r="H219" s="11"/>
      <c r="I219" s="55">
        <v>6772519</v>
      </c>
      <c r="J219" s="11"/>
      <c r="K219" s="11"/>
      <c r="L219" s="55">
        <v>14603982</v>
      </c>
      <c r="M219" s="75">
        <v>8910289</v>
      </c>
      <c r="N219" s="56"/>
      <c r="O219" s="56"/>
      <c r="P219" s="11"/>
      <c r="Q219" s="11"/>
      <c r="R219" s="55">
        <v>19184321</v>
      </c>
      <c r="S219" s="57">
        <v>8659862</v>
      </c>
      <c r="T219" s="57">
        <v>10053009</v>
      </c>
      <c r="U219" s="77">
        <f t="shared" si="41"/>
        <v>68183982</v>
      </c>
      <c r="V219" s="14">
        <f t="shared" si="42"/>
        <v>0</v>
      </c>
      <c r="W219" s="15">
        <f t="shared" si="43"/>
        <v>0</v>
      </c>
      <c r="X219" s="16">
        <f t="shared" si="44"/>
        <v>68183982</v>
      </c>
      <c r="Y219" s="16">
        <f t="shared" si="45"/>
        <v>164413857.09999999</v>
      </c>
      <c r="Z219" s="16">
        <f t="shared" si="46"/>
        <v>0.25769267387667982</v>
      </c>
      <c r="AA219" s="16">
        <f t="shared" si="47"/>
        <v>93.269397325152141</v>
      </c>
      <c r="AB219" s="14">
        <f t="shared" si="48"/>
        <v>0</v>
      </c>
      <c r="AC219" s="15">
        <f t="shared" si="49"/>
        <v>0</v>
      </c>
      <c r="AD219" s="16">
        <f t="shared" si="50"/>
        <v>70.855315908021993</v>
      </c>
      <c r="AE219" s="72">
        <f t="shared" si="51"/>
        <v>6</v>
      </c>
      <c r="AF219" s="4">
        <v>75818</v>
      </c>
      <c r="AG219" s="50">
        <v>1</v>
      </c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30"/>
      <c r="BF219" s="30"/>
    </row>
    <row r="220" spans="1:58" x14ac:dyDescent="0.2">
      <c r="A220" s="92" t="s">
        <v>258</v>
      </c>
      <c r="B220" s="53">
        <v>55541073</v>
      </c>
      <c r="C220" s="54">
        <v>24050392.949999999</v>
      </c>
      <c r="D220" s="47">
        <f t="shared" si="39"/>
        <v>79591465.950000003</v>
      </c>
      <c r="E220" s="47">
        <f t="shared" si="40"/>
        <v>0.20453477425284375</v>
      </c>
      <c r="F220" s="10"/>
      <c r="G220" s="11"/>
      <c r="H220" s="11"/>
      <c r="I220" s="55">
        <v>5141688</v>
      </c>
      <c r="J220" s="11"/>
      <c r="K220" s="11"/>
      <c r="L220" s="55">
        <v>11095385</v>
      </c>
      <c r="M220" s="75">
        <v>6769598</v>
      </c>
      <c r="N220" s="56"/>
      <c r="O220" s="56"/>
      <c r="P220" s="11"/>
      <c r="Q220" s="11"/>
      <c r="R220" s="55">
        <v>14575300</v>
      </c>
      <c r="S220" s="57">
        <v>6579335</v>
      </c>
      <c r="T220" s="57">
        <v>7637780</v>
      </c>
      <c r="U220" s="77">
        <f t="shared" si="41"/>
        <v>51799086</v>
      </c>
      <c r="V220" s="14">
        <f t="shared" si="42"/>
        <v>0</v>
      </c>
      <c r="W220" s="15">
        <f t="shared" si="43"/>
        <v>0</v>
      </c>
      <c r="X220" s="16">
        <f t="shared" si="44"/>
        <v>51799086</v>
      </c>
      <c r="Y220" s="16">
        <f t="shared" si="45"/>
        <v>131390551.95</v>
      </c>
      <c r="Z220" s="16">
        <f t="shared" si="46"/>
        <v>0.2059338747435073</v>
      </c>
      <c r="AA220" s="16">
        <f t="shared" si="47"/>
        <v>93.262667071628229</v>
      </c>
      <c r="AB220" s="14">
        <f t="shared" si="48"/>
        <v>0</v>
      </c>
      <c r="AC220" s="15">
        <f t="shared" si="49"/>
        <v>0</v>
      </c>
      <c r="AD220" s="16">
        <f t="shared" si="50"/>
        <v>65.08120610888183</v>
      </c>
      <c r="AE220" s="72">
        <f t="shared" si="51"/>
        <v>6</v>
      </c>
      <c r="AF220" s="4">
        <v>45583</v>
      </c>
      <c r="AG220" s="50">
        <v>1</v>
      </c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30"/>
      <c r="BF220" s="30"/>
    </row>
    <row r="221" spans="1:58" x14ac:dyDescent="0.2">
      <c r="A221" s="92" t="s">
        <v>259</v>
      </c>
      <c r="B221" s="53">
        <v>60527683</v>
      </c>
      <c r="C221" s="54">
        <v>17798257.640000001</v>
      </c>
      <c r="D221" s="47">
        <f t="shared" si="39"/>
        <v>78325940.640000001</v>
      </c>
      <c r="E221" s="47">
        <f t="shared" si="40"/>
        <v>0.20128261737267375</v>
      </c>
      <c r="F221" s="10"/>
      <c r="G221" s="11"/>
      <c r="H221" s="11"/>
      <c r="I221" s="55">
        <v>5601758</v>
      </c>
      <c r="J221" s="11"/>
      <c r="K221" s="11"/>
      <c r="L221" s="55">
        <v>12091554</v>
      </c>
      <c r="M221" s="75">
        <v>7377388</v>
      </c>
      <c r="N221" s="56"/>
      <c r="O221" s="56"/>
      <c r="P221" s="11"/>
      <c r="Q221" s="11"/>
      <c r="R221" s="55">
        <v>15883906</v>
      </c>
      <c r="S221" s="57">
        <v>7170044</v>
      </c>
      <c r="T221" s="57">
        <v>8323518</v>
      </c>
      <c r="U221" s="77">
        <f t="shared" si="41"/>
        <v>56448168</v>
      </c>
      <c r="V221" s="14">
        <f t="shared" si="42"/>
        <v>0</v>
      </c>
      <c r="W221" s="15">
        <f t="shared" si="43"/>
        <v>0</v>
      </c>
      <c r="X221" s="16">
        <f t="shared" si="44"/>
        <v>56448168</v>
      </c>
      <c r="Y221" s="16">
        <f t="shared" si="45"/>
        <v>134774108.63999999</v>
      </c>
      <c r="Z221" s="16">
        <f t="shared" si="46"/>
        <v>0.21123706381794832</v>
      </c>
      <c r="AA221" s="16">
        <f t="shared" si="47"/>
        <v>93.260083985042016</v>
      </c>
      <c r="AB221" s="14">
        <f t="shared" si="48"/>
        <v>0</v>
      </c>
      <c r="AC221" s="15">
        <f t="shared" si="49"/>
        <v>0</v>
      </c>
      <c r="AD221" s="16">
        <f t="shared" si="50"/>
        <v>72.068292495133704</v>
      </c>
      <c r="AE221" s="72">
        <f t="shared" si="51"/>
        <v>6</v>
      </c>
      <c r="AF221" s="4">
        <v>56694</v>
      </c>
      <c r="AG221" s="50">
        <v>0</v>
      </c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30"/>
      <c r="BF221" s="30"/>
    </row>
    <row r="222" spans="1:58" x14ac:dyDescent="0.2">
      <c r="A222" s="92" t="s">
        <v>260</v>
      </c>
      <c r="B222" s="53">
        <v>51066707</v>
      </c>
      <c r="C222" s="54">
        <v>24029912.280000001</v>
      </c>
      <c r="D222" s="47">
        <f t="shared" si="39"/>
        <v>75096619.280000001</v>
      </c>
      <c r="E222" s="47">
        <f t="shared" si="40"/>
        <v>0.19298388198096197</v>
      </c>
      <c r="F222" s="10"/>
      <c r="G222" s="11"/>
      <c r="H222" s="11"/>
      <c r="I222" s="55">
        <v>4726327</v>
      </c>
      <c r="J222" s="11"/>
      <c r="K222" s="11"/>
      <c r="L222" s="55">
        <v>10201545</v>
      </c>
      <c r="M222" s="75">
        <v>6224242</v>
      </c>
      <c r="N222" s="56"/>
      <c r="O222" s="56"/>
      <c r="P222" s="11"/>
      <c r="Q222" s="11"/>
      <c r="R222" s="55">
        <v>13401120</v>
      </c>
      <c r="S222" s="57">
        <v>6049307</v>
      </c>
      <c r="T222" s="57">
        <v>7022484</v>
      </c>
      <c r="U222" s="77">
        <f t="shared" si="41"/>
        <v>47625025</v>
      </c>
      <c r="V222" s="14">
        <f t="shared" si="42"/>
        <v>0</v>
      </c>
      <c r="W222" s="15">
        <f t="shared" si="43"/>
        <v>0</v>
      </c>
      <c r="X222" s="16">
        <f t="shared" si="44"/>
        <v>47625025</v>
      </c>
      <c r="Y222" s="16">
        <f t="shared" si="45"/>
        <v>122721644.28</v>
      </c>
      <c r="Z222" s="16">
        <f t="shared" si="46"/>
        <v>0.1923467353352174</v>
      </c>
      <c r="AA222" s="16">
        <f t="shared" si="47"/>
        <v>93.260419161157188</v>
      </c>
      <c r="AB222" s="14">
        <f t="shared" si="48"/>
        <v>0</v>
      </c>
      <c r="AC222" s="15">
        <f t="shared" si="49"/>
        <v>0</v>
      </c>
      <c r="AD222" s="16">
        <f t="shared" si="50"/>
        <v>63.418334216123185</v>
      </c>
      <c r="AE222" s="72">
        <f t="shared" si="51"/>
        <v>6</v>
      </c>
      <c r="AF222" s="4">
        <v>40218</v>
      </c>
      <c r="AG222" s="50">
        <v>0</v>
      </c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30"/>
      <c r="BF222" s="30"/>
    </row>
    <row r="223" spans="1:58" x14ac:dyDescent="0.2">
      <c r="A223" s="92" t="s">
        <v>261</v>
      </c>
      <c r="B223" s="53">
        <v>93437995</v>
      </c>
      <c r="C223" s="54">
        <v>24037130.989999998</v>
      </c>
      <c r="D223" s="47">
        <f t="shared" si="39"/>
        <v>117475125.98999999</v>
      </c>
      <c r="E223" s="47">
        <f t="shared" si="40"/>
        <v>0.30188850133484729</v>
      </c>
      <c r="F223" s="10"/>
      <c r="G223" s="11"/>
      <c r="H223" s="11"/>
      <c r="I223" s="55">
        <v>8642976</v>
      </c>
      <c r="J223" s="11"/>
      <c r="K223" s="11"/>
      <c r="L223" s="55">
        <v>18666014</v>
      </c>
      <c r="M223" s="75">
        <v>11388646</v>
      </c>
      <c r="N223" s="56"/>
      <c r="O223" s="56"/>
      <c r="P223" s="11"/>
      <c r="Q223" s="11"/>
      <c r="R223" s="55">
        <v>24520356</v>
      </c>
      <c r="S223" s="57">
        <v>11068564</v>
      </c>
      <c r="T223" s="57">
        <v>12849209</v>
      </c>
      <c r="U223" s="77">
        <f t="shared" si="41"/>
        <v>87135765</v>
      </c>
      <c r="V223" s="14">
        <f t="shared" si="42"/>
        <v>0</v>
      </c>
      <c r="W223" s="15">
        <f t="shared" si="43"/>
        <v>0</v>
      </c>
      <c r="X223" s="16">
        <f t="shared" si="44"/>
        <v>87135765</v>
      </c>
      <c r="Y223" s="16">
        <f t="shared" si="45"/>
        <v>204610890.99000001</v>
      </c>
      <c r="Z223" s="16">
        <f t="shared" si="46"/>
        <v>0.32069515631783668</v>
      </c>
      <c r="AA223" s="16">
        <f t="shared" si="47"/>
        <v>93.255174193324677</v>
      </c>
      <c r="AB223" s="14">
        <f t="shared" si="48"/>
        <v>0</v>
      </c>
      <c r="AC223" s="15">
        <f t="shared" si="49"/>
        <v>0</v>
      </c>
      <c r="AD223" s="16">
        <f t="shared" si="50"/>
        <v>74.173799998663029</v>
      </c>
      <c r="AE223" s="72">
        <f t="shared" si="51"/>
        <v>6</v>
      </c>
      <c r="AF223" s="4">
        <v>113120</v>
      </c>
      <c r="AG223" s="50">
        <v>0</v>
      </c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30"/>
      <c r="BF223" s="30"/>
    </row>
    <row r="224" spans="1:58" x14ac:dyDescent="0.2">
      <c r="A224" s="92" t="s">
        <v>262</v>
      </c>
      <c r="B224" s="53">
        <v>52441458</v>
      </c>
      <c r="C224" s="54">
        <v>28654521.84</v>
      </c>
      <c r="D224" s="47">
        <f t="shared" si="39"/>
        <v>81095979.840000004</v>
      </c>
      <c r="E224" s="47">
        <f t="shared" si="40"/>
        <v>0.20840108586274342</v>
      </c>
      <c r="F224" s="10"/>
      <c r="G224" s="11"/>
      <c r="H224" s="11"/>
      <c r="I224" s="55">
        <v>4854601</v>
      </c>
      <c r="J224" s="11"/>
      <c r="K224" s="11"/>
      <c r="L224" s="55">
        <v>10476177</v>
      </c>
      <c r="M224" s="75">
        <v>6391803</v>
      </c>
      <c r="N224" s="56"/>
      <c r="O224" s="56"/>
      <c r="P224" s="11"/>
      <c r="Q224" s="11"/>
      <c r="R224" s="55">
        <v>13761888</v>
      </c>
      <c r="S224" s="57">
        <v>6212158</v>
      </c>
      <c r="T224" s="57">
        <v>7211534</v>
      </c>
      <c r="U224" s="77">
        <f t="shared" si="41"/>
        <v>48908161</v>
      </c>
      <c r="V224" s="14">
        <f t="shared" si="42"/>
        <v>0</v>
      </c>
      <c r="W224" s="15">
        <f t="shared" si="43"/>
        <v>0</v>
      </c>
      <c r="X224" s="16">
        <f t="shared" si="44"/>
        <v>48908161</v>
      </c>
      <c r="Y224" s="16">
        <f t="shared" si="45"/>
        <v>130004140.84</v>
      </c>
      <c r="Z224" s="16">
        <f t="shared" si="46"/>
        <v>0.20376089496960093</v>
      </c>
      <c r="AA224" s="16">
        <f t="shared" si="47"/>
        <v>93.262397471862812</v>
      </c>
      <c r="AB224" s="14">
        <f t="shared" si="48"/>
        <v>0</v>
      </c>
      <c r="AC224" s="15">
        <f t="shared" si="49"/>
        <v>0</v>
      </c>
      <c r="AD224" s="16">
        <f t="shared" si="50"/>
        <v>60.308983375617842</v>
      </c>
      <c r="AE224" s="72">
        <f t="shared" si="51"/>
        <v>6</v>
      </c>
      <c r="AF224" s="4">
        <v>29229</v>
      </c>
      <c r="AG224" s="50">
        <v>1</v>
      </c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30"/>
      <c r="BF224" s="30"/>
    </row>
    <row r="225" spans="1:58" x14ac:dyDescent="0.2">
      <c r="A225" s="92" t="s">
        <v>263</v>
      </c>
      <c r="B225" s="53">
        <v>56068932</v>
      </c>
      <c r="C225" s="54">
        <v>27703979.300000001</v>
      </c>
      <c r="D225" s="47">
        <f t="shared" si="39"/>
        <v>83772911.299999997</v>
      </c>
      <c r="E225" s="47">
        <f t="shared" si="40"/>
        <v>0.21528028535135937</v>
      </c>
      <c r="F225" s="10"/>
      <c r="G225" s="11"/>
      <c r="H225" s="11"/>
      <c r="I225" s="55">
        <v>5189955</v>
      </c>
      <c r="J225" s="11"/>
      <c r="K225" s="11"/>
      <c r="L225" s="55">
        <v>11200834</v>
      </c>
      <c r="M225" s="75">
        <v>6833936</v>
      </c>
      <c r="N225" s="56"/>
      <c r="O225" s="56"/>
      <c r="P225" s="11"/>
      <c r="Q225" s="11"/>
      <c r="R225" s="55">
        <v>14713823</v>
      </c>
      <c r="S225" s="57">
        <v>6641865</v>
      </c>
      <c r="T225" s="57">
        <v>7710369</v>
      </c>
      <c r="U225" s="77">
        <f t="shared" si="41"/>
        <v>52290782</v>
      </c>
      <c r="V225" s="14">
        <f t="shared" si="42"/>
        <v>0</v>
      </c>
      <c r="W225" s="15">
        <f t="shared" si="43"/>
        <v>0</v>
      </c>
      <c r="X225" s="16">
        <f t="shared" si="44"/>
        <v>52290782</v>
      </c>
      <c r="Y225" s="16">
        <f t="shared" si="45"/>
        <v>136063693.30000001</v>
      </c>
      <c r="Z225" s="16">
        <f t="shared" si="46"/>
        <v>0.21325828347112896</v>
      </c>
      <c r="AA225" s="16">
        <f t="shared" si="47"/>
        <v>93.261598062898727</v>
      </c>
      <c r="AB225" s="14">
        <f t="shared" si="48"/>
        <v>0</v>
      </c>
      <c r="AC225" s="15">
        <f t="shared" si="49"/>
        <v>0</v>
      </c>
      <c r="AD225" s="16">
        <f t="shared" si="50"/>
        <v>62.419678615132476</v>
      </c>
      <c r="AE225" s="72">
        <f t="shared" si="51"/>
        <v>6</v>
      </c>
      <c r="AF225" s="4">
        <v>40899</v>
      </c>
      <c r="AG225" s="50">
        <v>1</v>
      </c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30"/>
      <c r="BF225" s="30"/>
    </row>
    <row r="226" spans="1:58" x14ac:dyDescent="0.2">
      <c r="A226" s="92" t="s">
        <v>264</v>
      </c>
      <c r="B226" s="53">
        <v>33934092</v>
      </c>
      <c r="C226" s="54">
        <v>18988863.59</v>
      </c>
      <c r="D226" s="47">
        <f t="shared" si="39"/>
        <v>52922955.590000004</v>
      </c>
      <c r="E226" s="47">
        <f t="shared" si="40"/>
        <v>0.13600182689428056</v>
      </c>
      <c r="F226" s="10"/>
      <c r="G226" s="11"/>
      <c r="H226" s="11"/>
      <c r="I226" s="55">
        <v>3141024</v>
      </c>
      <c r="J226" s="11"/>
      <c r="K226" s="11"/>
      <c r="L226" s="55">
        <v>6778980</v>
      </c>
      <c r="M226" s="75">
        <v>4136041</v>
      </c>
      <c r="N226" s="56"/>
      <c r="O226" s="56"/>
      <c r="P226" s="11"/>
      <c r="Q226" s="11"/>
      <c r="R226" s="55">
        <v>8905114</v>
      </c>
      <c r="S226" s="57">
        <v>4019796</v>
      </c>
      <c r="T226" s="57">
        <v>4666477</v>
      </c>
      <c r="U226" s="77">
        <f t="shared" si="41"/>
        <v>31647432</v>
      </c>
      <c r="V226" s="14">
        <f t="shared" si="42"/>
        <v>0</v>
      </c>
      <c r="W226" s="15">
        <f t="shared" si="43"/>
        <v>0</v>
      </c>
      <c r="X226" s="16">
        <f t="shared" si="44"/>
        <v>31647432</v>
      </c>
      <c r="Y226" s="16">
        <f t="shared" si="45"/>
        <v>84570387.590000004</v>
      </c>
      <c r="Z226" s="16">
        <f t="shared" si="46"/>
        <v>0.13255068455452157</v>
      </c>
      <c r="AA226" s="16">
        <f t="shared" si="47"/>
        <v>93.261466963665924</v>
      </c>
      <c r="AB226" s="14">
        <f t="shared" si="48"/>
        <v>0</v>
      </c>
      <c r="AC226" s="15">
        <f t="shared" si="49"/>
        <v>0</v>
      </c>
      <c r="AD226" s="16">
        <f t="shared" si="50"/>
        <v>59.799063841362454</v>
      </c>
      <c r="AE226" s="72">
        <f t="shared" si="51"/>
        <v>6</v>
      </c>
      <c r="AF226" s="4">
        <v>9951</v>
      </c>
      <c r="AG226" s="50">
        <v>1</v>
      </c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30"/>
      <c r="BF226" s="30"/>
    </row>
    <row r="227" spans="1:58" x14ac:dyDescent="0.2">
      <c r="A227" s="92" t="s">
        <v>265</v>
      </c>
      <c r="B227" s="53">
        <v>39983232</v>
      </c>
      <c r="C227" s="54">
        <v>30152777.82</v>
      </c>
      <c r="D227" s="47">
        <f t="shared" si="39"/>
        <v>70136009.819999993</v>
      </c>
      <c r="E227" s="47">
        <f t="shared" si="40"/>
        <v>0.18023606883356985</v>
      </c>
      <c r="F227" s="10"/>
      <c r="G227" s="11"/>
      <c r="H227" s="11"/>
      <c r="I227" s="55">
        <v>3720820</v>
      </c>
      <c r="J227" s="11"/>
      <c r="K227" s="11"/>
      <c r="L227" s="55">
        <v>7987411</v>
      </c>
      <c r="M227" s="75">
        <v>4873337</v>
      </c>
      <c r="N227" s="56"/>
      <c r="O227" s="56"/>
      <c r="P227" s="11"/>
      <c r="Q227" s="11"/>
      <c r="R227" s="55">
        <v>10492552</v>
      </c>
      <c r="S227" s="57">
        <v>4736370</v>
      </c>
      <c r="T227" s="57">
        <v>5498330</v>
      </c>
      <c r="U227" s="77">
        <f t="shared" si="41"/>
        <v>37308820</v>
      </c>
      <c r="V227" s="14">
        <f t="shared" si="42"/>
        <v>0</v>
      </c>
      <c r="W227" s="15">
        <f t="shared" si="43"/>
        <v>0</v>
      </c>
      <c r="X227" s="16">
        <f t="shared" si="44"/>
        <v>37308820</v>
      </c>
      <c r="Y227" s="16">
        <f t="shared" si="45"/>
        <v>107444829.81999999</v>
      </c>
      <c r="Z227" s="16">
        <f t="shared" si="46"/>
        <v>0.16840274888569975</v>
      </c>
      <c r="AA227" s="16">
        <f t="shared" si="47"/>
        <v>93.311166040804309</v>
      </c>
      <c r="AB227" s="14">
        <f t="shared" si="48"/>
        <v>0</v>
      </c>
      <c r="AC227" s="15">
        <f t="shared" si="49"/>
        <v>0</v>
      </c>
      <c r="AD227" s="16">
        <f t="shared" si="50"/>
        <v>53.194956621785195</v>
      </c>
      <c r="AE227" s="72">
        <f t="shared" si="51"/>
        <v>6</v>
      </c>
      <c r="AF227" s="4">
        <v>22772</v>
      </c>
      <c r="AG227" s="50">
        <v>1</v>
      </c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30"/>
      <c r="BF227" s="30"/>
    </row>
    <row r="228" spans="1:58" x14ac:dyDescent="0.2">
      <c r="A228" s="92" t="s">
        <v>266</v>
      </c>
      <c r="B228" s="53">
        <v>113886210</v>
      </c>
      <c r="C228" s="54">
        <v>40606870.149999999</v>
      </c>
      <c r="D228" s="47">
        <f t="shared" si="39"/>
        <v>154493080.15000001</v>
      </c>
      <c r="E228" s="47">
        <f t="shared" si="40"/>
        <v>0.39701753064779111</v>
      </c>
      <c r="F228" s="10"/>
      <c r="G228" s="11"/>
      <c r="H228" s="11"/>
      <c r="I228" s="55">
        <v>10583525</v>
      </c>
      <c r="J228" s="11"/>
      <c r="K228" s="11"/>
      <c r="L228" s="55">
        <v>22750934</v>
      </c>
      <c r="M228" s="75">
        <v>13880968</v>
      </c>
      <c r="N228" s="56"/>
      <c r="O228" s="56"/>
      <c r="P228" s="11"/>
      <c r="Q228" s="11"/>
      <c r="R228" s="55">
        <v>29886454</v>
      </c>
      <c r="S228" s="57">
        <v>13490837</v>
      </c>
      <c r="T228" s="57">
        <v>15661163</v>
      </c>
      <c r="U228" s="77">
        <f t="shared" si="41"/>
        <v>106253881</v>
      </c>
      <c r="V228" s="14">
        <f t="shared" si="42"/>
        <v>0</v>
      </c>
      <c r="W228" s="15">
        <f t="shared" si="43"/>
        <v>0</v>
      </c>
      <c r="X228" s="16">
        <f t="shared" si="44"/>
        <v>106253881</v>
      </c>
      <c r="Y228" s="16">
        <f t="shared" si="45"/>
        <v>260746961.15000001</v>
      </c>
      <c r="Z228" s="16">
        <f t="shared" si="46"/>
        <v>0.40867955298375069</v>
      </c>
      <c r="AA228" s="16">
        <f t="shared" si="47"/>
        <v>93.298285191859492</v>
      </c>
      <c r="AB228" s="14">
        <f t="shared" si="48"/>
        <v>0</v>
      </c>
      <c r="AC228" s="15">
        <f t="shared" si="49"/>
        <v>0</v>
      </c>
      <c r="AD228" s="16">
        <f t="shared" si="50"/>
        <v>68.775818888998955</v>
      </c>
      <c r="AE228" s="72">
        <f t="shared" si="51"/>
        <v>6</v>
      </c>
      <c r="AF228" s="4">
        <v>182364</v>
      </c>
      <c r="AG228" s="50">
        <v>1</v>
      </c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30"/>
      <c r="BF228" s="30"/>
    </row>
    <row r="229" spans="1:58" x14ac:dyDescent="0.2">
      <c r="A229" s="92" t="s">
        <v>267</v>
      </c>
      <c r="B229" s="53">
        <v>53314113</v>
      </c>
      <c r="C229" s="54">
        <v>34183001.590000004</v>
      </c>
      <c r="D229" s="47">
        <f t="shared" si="39"/>
        <v>87497114.590000004</v>
      </c>
      <c r="E229" s="47">
        <f t="shared" si="40"/>
        <v>0.22485077221323443</v>
      </c>
      <c r="F229" s="10"/>
      <c r="G229" s="11"/>
      <c r="H229" s="11"/>
      <c r="I229" s="55">
        <v>4962039</v>
      </c>
      <c r="J229" s="11"/>
      <c r="K229" s="11"/>
      <c r="L229" s="55">
        <v>10650508</v>
      </c>
      <c r="M229" s="75">
        <v>6498167</v>
      </c>
      <c r="N229" s="56"/>
      <c r="O229" s="56"/>
      <c r="P229" s="11"/>
      <c r="Q229" s="11"/>
      <c r="R229" s="55">
        <v>13990893</v>
      </c>
      <c r="S229" s="57">
        <v>6315532</v>
      </c>
      <c r="T229" s="57">
        <v>7331538</v>
      </c>
      <c r="U229" s="77">
        <f t="shared" si="41"/>
        <v>49748677</v>
      </c>
      <c r="V229" s="14">
        <f t="shared" si="42"/>
        <v>0</v>
      </c>
      <c r="W229" s="15">
        <f t="shared" si="43"/>
        <v>0</v>
      </c>
      <c r="X229" s="16">
        <f t="shared" si="44"/>
        <v>49748677</v>
      </c>
      <c r="Y229" s="16">
        <f t="shared" si="45"/>
        <v>137245791.59</v>
      </c>
      <c r="Z229" s="16">
        <f t="shared" si="46"/>
        <v>0.21511103526777267</v>
      </c>
      <c r="AA229" s="16">
        <f t="shared" si="47"/>
        <v>93.312397413420342</v>
      </c>
      <c r="AB229" s="14">
        <f t="shared" si="48"/>
        <v>0</v>
      </c>
      <c r="AC229" s="15">
        <f t="shared" si="49"/>
        <v>0</v>
      </c>
      <c r="AD229" s="16">
        <f t="shared" si="50"/>
        <v>56.857505796752008</v>
      </c>
      <c r="AE229" s="72">
        <f t="shared" si="51"/>
        <v>6</v>
      </c>
      <c r="AF229" s="4">
        <v>48454</v>
      </c>
      <c r="AG229" s="50">
        <v>1</v>
      </c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30"/>
      <c r="BF229" s="30"/>
    </row>
    <row r="230" spans="1:58" x14ac:dyDescent="0.2">
      <c r="A230" s="92" t="s">
        <v>268</v>
      </c>
      <c r="B230" s="53">
        <v>134810470</v>
      </c>
      <c r="C230" s="54">
        <v>55987465.649999999</v>
      </c>
      <c r="D230" s="47">
        <f t="shared" si="39"/>
        <v>190797935.65000001</v>
      </c>
      <c r="E230" s="47">
        <f t="shared" si="40"/>
        <v>0.49031403342409929</v>
      </c>
      <c r="F230" s="10"/>
      <c r="G230" s="11"/>
      <c r="H230" s="11"/>
      <c r="I230" s="55">
        <v>12547964</v>
      </c>
      <c r="J230" s="11"/>
      <c r="K230" s="11"/>
      <c r="L230" s="55">
        <v>26930953</v>
      </c>
      <c r="M230" s="75">
        <v>16431312</v>
      </c>
      <c r="N230" s="56"/>
      <c r="O230" s="56"/>
      <c r="P230" s="11"/>
      <c r="Q230" s="11"/>
      <c r="R230" s="58">
        <v>35377479</v>
      </c>
      <c r="S230" s="57">
        <v>15969503</v>
      </c>
      <c r="T230" s="57">
        <v>18538581</v>
      </c>
      <c r="U230" s="77">
        <f t="shared" si="41"/>
        <v>125795792</v>
      </c>
      <c r="V230" s="14">
        <f t="shared" si="42"/>
        <v>0</v>
      </c>
      <c r="W230" s="15">
        <f t="shared" si="43"/>
        <v>0</v>
      </c>
      <c r="X230" s="16">
        <f t="shared" si="44"/>
        <v>125795792</v>
      </c>
      <c r="Y230" s="16">
        <f t="shared" si="45"/>
        <v>316593727.64999998</v>
      </c>
      <c r="Z230" s="16">
        <f t="shared" si="46"/>
        <v>0.49621051199530453</v>
      </c>
      <c r="AA230" s="16">
        <f t="shared" si="47"/>
        <v>93.313072790266219</v>
      </c>
      <c r="AB230" s="14">
        <f t="shared" si="48"/>
        <v>0</v>
      </c>
      <c r="AC230" s="15">
        <f t="shared" si="49"/>
        <v>0</v>
      </c>
      <c r="AD230" s="16">
        <f t="shared" si="50"/>
        <v>65.931421936744627</v>
      </c>
      <c r="AE230" s="72">
        <f t="shared" si="51"/>
        <v>6</v>
      </c>
      <c r="AF230" s="4">
        <v>219429</v>
      </c>
      <c r="AG230" s="50">
        <v>1</v>
      </c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30"/>
      <c r="BF230" s="30"/>
    </row>
    <row r="231" spans="1:58" x14ac:dyDescent="0.2">
      <c r="A231" s="92" t="s">
        <v>269</v>
      </c>
      <c r="B231" s="53">
        <v>56892210</v>
      </c>
      <c r="C231" s="54">
        <v>41913687.5</v>
      </c>
      <c r="D231" s="47">
        <f t="shared" si="39"/>
        <v>98805897.5</v>
      </c>
      <c r="E231" s="47">
        <f t="shared" si="40"/>
        <v>0.25391217134645727</v>
      </c>
      <c r="F231" s="10"/>
      <c r="G231" s="11"/>
      <c r="H231" s="11"/>
      <c r="I231" s="55">
        <v>5293361</v>
      </c>
      <c r="J231" s="11"/>
      <c r="K231" s="11"/>
      <c r="L231" s="55">
        <v>11365300</v>
      </c>
      <c r="M231" s="75">
        <v>6934281</v>
      </c>
      <c r="N231" s="56"/>
      <c r="O231" s="56"/>
      <c r="P231" s="11"/>
      <c r="Q231" s="11"/>
      <c r="R231" s="55">
        <v>14929871</v>
      </c>
      <c r="S231" s="57">
        <v>6739391</v>
      </c>
      <c r="T231" s="57">
        <v>7823582</v>
      </c>
      <c r="U231" s="77">
        <f t="shared" si="41"/>
        <v>53085786</v>
      </c>
      <c r="V231" s="14">
        <f t="shared" si="42"/>
        <v>0</v>
      </c>
      <c r="W231" s="15">
        <f t="shared" si="43"/>
        <v>0</v>
      </c>
      <c r="X231" s="16">
        <f t="shared" si="44"/>
        <v>53085786</v>
      </c>
      <c r="Y231" s="16">
        <f t="shared" si="45"/>
        <v>151891683.5</v>
      </c>
      <c r="Z231" s="16">
        <f t="shared" si="46"/>
        <v>0.23806615057354172</v>
      </c>
      <c r="AA231" s="16">
        <f t="shared" si="47"/>
        <v>93.309410901773731</v>
      </c>
      <c r="AB231" s="14">
        <f t="shared" si="48"/>
        <v>0</v>
      </c>
      <c r="AC231" s="15">
        <f t="shared" si="49"/>
        <v>0</v>
      </c>
      <c r="AD231" s="16">
        <f t="shared" si="50"/>
        <v>53.727345576715194</v>
      </c>
      <c r="AE231" s="72">
        <f t="shared" si="51"/>
        <v>6</v>
      </c>
      <c r="AF231" s="4">
        <v>40976</v>
      </c>
      <c r="AG231" s="50">
        <v>1</v>
      </c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30"/>
      <c r="BF231" s="30"/>
    </row>
    <row r="232" spans="1:58" x14ac:dyDescent="0.2">
      <c r="A232" s="92" t="s">
        <v>270</v>
      </c>
      <c r="B232" s="53">
        <v>41475295</v>
      </c>
      <c r="C232" s="54">
        <v>25944953.350000001</v>
      </c>
      <c r="D232" s="47">
        <f t="shared" si="39"/>
        <v>67420248.349999994</v>
      </c>
      <c r="E232" s="47">
        <f t="shared" si="40"/>
        <v>0.1732570836803127</v>
      </c>
      <c r="F232" s="10"/>
      <c r="G232" s="11"/>
      <c r="H232" s="11"/>
      <c r="I232" s="55">
        <v>3859306</v>
      </c>
      <c r="J232" s="11"/>
      <c r="K232" s="11"/>
      <c r="L232" s="55">
        <v>8285479</v>
      </c>
      <c r="M232" s="75">
        <v>5055198</v>
      </c>
      <c r="N232" s="56"/>
      <c r="O232" s="56"/>
      <c r="P232" s="11"/>
      <c r="Q232" s="11"/>
      <c r="R232" s="55">
        <v>10884105</v>
      </c>
      <c r="S232" s="57">
        <v>4913119</v>
      </c>
      <c r="T232" s="57">
        <v>5703512</v>
      </c>
      <c r="U232" s="77">
        <f t="shared" si="41"/>
        <v>38700719</v>
      </c>
      <c r="V232" s="14">
        <f t="shared" si="42"/>
        <v>0</v>
      </c>
      <c r="W232" s="15">
        <f t="shared" si="43"/>
        <v>0</v>
      </c>
      <c r="X232" s="16">
        <f t="shared" si="44"/>
        <v>38700719</v>
      </c>
      <c r="Y232" s="16">
        <f t="shared" si="45"/>
        <v>106120967.34999999</v>
      </c>
      <c r="Z232" s="16">
        <f t="shared" si="46"/>
        <v>0.16632780419577747</v>
      </c>
      <c r="AA232" s="16">
        <f t="shared" si="47"/>
        <v>93.310292307746096</v>
      </c>
      <c r="AB232" s="14">
        <f t="shared" si="48"/>
        <v>0</v>
      </c>
      <c r="AC232" s="15">
        <f t="shared" si="49"/>
        <v>0</v>
      </c>
      <c r="AD232" s="16">
        <f t="shared" si="50"/>
        <v>57.402219581114913</v>
      </c>
      <c r="AE232" s="72">
        <f t="shared" si="51"/>
        <v>6</v>
      </c>
      <c r="AF232" s="4">
        <v>25902</v>
      </c>
      <c r="AG232" s="50">
        <v>1</v>
      </c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30"/>
      <c r="BF232" s="30"/>
    </row>
    <row r="233" spans="1:58" x14ac:dyDescent="0.2">
      <c r="A233" s="92" t="s">
        <v>271</v>
      </c>
      <c r="B233" s="53">
        <v>58383673</v>
      </c>
      <c r="C233" s="54">
        <v>40710183.520000003</v>
      </c>
      <c r="D233" s="47">
        <f t="shared" si="39"/>
        <v>99093856.520000011</v>
      </c>
      <c r="E233" s="47">
        <f t="shared" si="40"/>
        <v>0.25465217069747775</v>
      </c>
      <c r="F233" s="10"/>
      <c r="G233" s="11"/>
      <c r="H233" s="11"/>
      <c r="I233" s="55">
        <v>5435850</v>
      </c>
      <c r="J233" s="11"/>
      <c r="K233" s="11"/>
      <c r="L233" s="55">
        <v>11663248</v>
      </c>
      <c r="M233" s="75">
        <v>7116068</v>
      </c>
      <c r="N233" s="56"/>
      <c r="O233" s="56"/>
      <c r="P233" s="11"/>
      <c r="Q233" s="11"/>
      <c r="R233" s="55">
        <v>15321266</v>
      </c>
      <c r="S233" s="57">
        <v>6916067</v>
      </c>
      <c r="T233" s="57">
        <v>8028683</v>
      </c>
      <c r="U233" s="77">
        <f t="shared" si="41"/>
        <v>54481182</v>
      </c>
      <c r="V233" s="14">
        <f t="shared" si="42"/>
        <v>0</v>
      </c>
      <c r="W233" s="15">
        <f t="shared" si="43"/>
        <v>0</v>
      </c>
      <c r="X233" s="16">
        <f t="shared" si="44"/>
        <v>54481182</v>
      </c>
      <c r="Y233" s="16">
        <f t="shared" si="45"/>
        <v>153575038.52000001</v>
      </c>
      <c r="Z233" s="16">
        <f t="shared" si="46"/>
        <v>0.24070454288328294</v>
      </c>
      <c r="AA233" s="16">
        <f t="shared" si="47"/>
        <v>93.315783678084102</v>
      </c>
      <c r="AB233" s="14">
        <f t="shared" si="48"/>
        <v>0</v>
      </c>
      <c r="AC233" s="15">
        <f t="shared" si="49"/>
        <v>0</v>
      </c>
      <c r="AD233" s="16">
        <f t="shared" si="50"/>
        <v>54.979374012963277</v>
      </c>
      <c r="AE233" s="72">
        <f t="shared" si="51"/>
        <v>6</v>
      </c>
      <c r="AF233" s="4">
        <v>53583</v>
      </c>
      <c r="AG233" s="50">
        <v>1</v>
      </c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30"/>
      <c r="BF233" s="30"/>
    </row>
    <row r="234" spans="1:58" x14ac:dyDescent="0.2">
      <c r="A234" s="92" t="s">
        <v>272</v>
      </c>
      <c r="B234" s="53">
        <v>120989621</v>
      </c>
      <c r="C234" s="54">
        <v>46496148.710000001</v>
      </c>
      <c r="D234" s="47">
        <f t="shared" si="39"/>
        <v>167485769.71000001</v>
      </c>
      <c r="E234" s="47">
        <f t="shared" si="40"/>
        <v>0.43040624631438429</v>
      </c>
      <c r="F234" s="10"/>
      <c r="G234" s="11"/>
      <c r="H234" s="11"/>
      <c r="I234" s="55">
        <v>11249715</v>
      </c>
      <c r="J234" s="11"/>
      <c r="K234" s="11"/>
      <c r="L234" s="55">
        <v>24169975</v>
      </c>
      <c r="M234" s="75">
        <v>14746763</v>
      </c>
      <c r="N234" s="56"/>
      <c r="O234" s="56"/>
      <c r="P234" s="11"/>
      <c r="Q234" s="11"/>
      <c r="R234" s="55">
        <v>31750558</v>
      </c>
      <c r="S234" s="57">
        <v>14332300</v>
      </c>
      <c r="T234" s="57">
        <v>16637995</v>
      </c>
      <c r="U234" s="77">
        <f t="shared" si="41"/>
        <v>112887306</v>
      </c>
      <c r="V234" s="14">
        <f t="shared" si="42"/>
        <v>0</v>
      </c>
      <c r="W234" s="15">
        <f t="shared" si="43"/>
        <v>0</v>
      </c>
      <c r="X234" s="16">
        <f t="shared" si="44"/>
        <v>112887306</v>
      </c>
      <c r="Y234" s="16">
        <f t="shared" si="45"/>
        <v>280373075.71000004</v>
      </c>
      <c r="Z234" s="16">
        <f t="shared" si="46"/>
        <v>0.43944037830579369</v>
      </c>
      <c r="AA234" s="16">
        <f t="shared" si="47"/>
        <v>93.303297478715137</v>
      </c>
      <c r="AB234" s="14">
        <f t="shared" si="48"/>
        <v>0</v>
      </c>
      <c r="AC234" s="15">
        <f t="shared" si="49"/>
        <v>0</v>
      </c>
      <c r="AD234" s="16">
        <f t="shared" si="50"/>
        <v>67.401132762182286</v>
      </c>
      <c r="AE234" s="72">
        <f t="shared" si="51"/>
        <v>6</v>
      </c>
      <c r="AF234" s="4">
        <v>199385</v>
      </c>
      <c r="AG234" s="50">
        <v>1</v>
      </c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30"/>
      <c r="BF234" s="30"/>
    </row>
    <row r="235" spans="1:58" x14ac:dyDescent="0.2">
      <c r="A235" s="92" t="s">
        <v>273</v>
      </c>
      <c r="B235" s="53">
        <v>43889452</v>
      </c>
      <c r="C235" s="54">
        <v>29786165.620000001</v>
      </c>
      <c r="D235" s="47">
        <f t="shared" si="39"/>
        <v>73675617.620000005</v>
      </c>
      <c r="E235" s="47">
        <f t="shared" si="40"/>
        <v>0.18933218075556174</v>
      </c>
      <c r="F235" s="10"/>
      <c r="G235" s="11"/>
      <c r="H235" s="11"/>
      <c r="I235" s="55">
        <v>4084674</v>
      </c>
      <c r="J235" s="11"/>
      <c r="K235" s="11"/>
      <c r="L235" s="55">
        <v>8767753</v>
      </c>
      <c r="M235" s="75">
        <v>5349445</v>
      </c>
      <c r="N235" s="56"/>
      <c r="O235" s="56"/>
      <c r="P235" s="11"/>
      <c r="Q235" s="11"/>
      <c r="R235" s="55">
        <v>11517638</v>
      </c>
      <c r="S235" s="57">
        <v>5199097</v>
      </c>
      <c r="T235" s="57">
        <v>6035497</v>
      </c>
      <c r="U235" s="77">
        <f t="shared" si="41"/>
        <v>40954104</v>
      </c>
      <c r="V235" s="14">
        <f t="shared" si="42"/>
        <v>0</v>
      </c>
      <c r="W235" s="15">
        <f t="shared" si="43"/>
        <v>0</v>
      </c>
      <c r="X235" s="16">
        <f t="shared" si="44"/>
        <v>40954104</v>
      </c>
      <c r="Y235" s="16">
        <f t="shared" si="45"/>
        <v>114629721.62</v>
      </c>
      <c r="Z235" s="16">
        <f t="shared" si="46"/>
        <v>0.17966392852173566</v>
      </c>
      <c r="AA235" s="16">
        <f t="shared" si="47"/>
        <v>93.311951126662507</v>
      </c>
      <c r="AB235" s="14">
        <f t="shared" si="48"/>
        <v>0</v>
      </c>
      <c r="AC235" s="15">
        <f t="shared" si="49"/>
        <v>0</v>
      </c>
      <c r="AD235" s="16">
        <f t="shared" si="50"/>
        <v>55.587052165929293</v>
      </c>
      <c r="AE235" s="72">
        <f t="shared" si="51"/>
        <v>6</v>
      </c>
      <c r="AF235" s="4">
        <v>18269</v>
      </c>
      <c r="AG235" s="50">
        <v>1</v>
      </c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30"/>
      <c r="BF235" s="30"/>
    </row>
    <row r="236" spans="1:58" x14ac:dyDescent="0.2">
      <c r="A236" s="92" t="s">
        <v>274</v>
      </c>
      <c r="B236" s="53">
        <v>43723054</v>
      </c>
      <c r="C236" s="54">
        <v>34371742.200000003</v>
      </c>
      <c r="D236" s="47">
        <f t="shared" si="39"/>
        <v>78094796.200000003</v>
      </c>
      <c r="E236" s="47">
        <f t="shared" si="40"/>
        <v>0.20068862057551839</v>
      </c>
      <c r="F236" s="10"/>
      <c r="G236" s="11"/>
      <c r="H236" s="11"/>
      <c r="I236" s="55">
        <v>4068950</v>
      </c>
      <c r="J236" s="11"/>
      <c r="K236" s="11"/>
      <c r="L236" s="55">
        <v>8734511</v>
      </c>
      <c r="M236" s="75">
        <v>5329165</v>
      </c>
      <c r="N236" s="56"/>
      <c r="O236" s="56"/>
      <c r="P236" s="11"/>
      <c r="Q236" s="11"/>
      <c r="R236" s="55">
        <v>11473971</v>
      </c>
      <c r="S236" s="57">
        <v>5179386</v>
      </c>
      <c r="T236" s="57">
        <v>6012615</v>
      </c>
      <c r="U236" s="77">
        <f t="shared" si="41"/>
        <v>40798598</v>
      </c>
      <c r="V236" s="14">
        <f t="shared" si="42"/>
        <v>0</v>
      </c>
      <c r="W236" s="15">
        <f t="shared" si="43"/>
        <v>0</v>
      </c>
      <c r="X236" s="16">
        <f t="shared" si="44"/>
        <v>40798598</v>
      </c>
      <c r="Y236" s="16">
        <f t="shared" si="45"/>
        <v>118893394.2</v>
      </c>
      <c r="Z236" s="16">
        <f t="shared" si="46"/>
        <v>0.18634655982212911</v>
      </c>
      <c r="AA236" s="16">
        <f t="shared" si="47"/>
        <v>93.311409582688341</v>
      </c>
      <c r="AB236" s="14">
        <f t="shared" si="48"/>
        <v>0</v>
      </c>
      <c r="AC236" s="15">
        <f t="shared" si="49"/>
        <v>0</v>
      </c>
      <c r="AD236" s="16">
        <f t="shared" si="50"/>
        <v>52.242402804298507</v>
      </c>
      <c r="AE236" s="72">
        <f t="shared" si="51"/>
        <v>6</v>
      </c>
      <c r="AF236" s="4">
        <v>25559</v>
      </c>
      <c r="AG236" s="50">
        <v>1</v>
      </c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30"/>
      <c r="BF236" s="30"/>
    </row>
    <row r="237" spans="1:58" x14ac:dyDescent="0.2">
      <c r="A237" s="92" t="s">
        <v>275</v>
      </c>
      <c r="B237" s="53">
        <v>38836344</v>
      </c>
      <c r="C237" s="54">
        <v>36031959.060000002</v>
      </c>
      <c r="D237" s="47">
        <f t="shared" si="39"/>
        <v>74868303.060000002</v>
      </c>
      <c r="E237" s="47">
        <f t="shared" si="40"/>
        <v>0.19239715316577344</v>
      </c>
      <c r="F237" s="10"/>
      <c r="G237" s="11"/>
      <c r="H237" s="11"/>
      <c r="I237" s="55">
        <v>3614836</v>
      </c>
      <c r="J237" s="11"/>
      <c r="K237" s="11"/>
      <c r="L237" s="55">
        <v>7758297</v>
      </c>
      <c r="M237" s="75">
        <v>4733550</v>
      </c>
      <c r="N237" s="56"/>
      <c r="O237" s="56"/>
      <c r="P237" s="11"/>
      <c r="Q237" s="11"/>
      <c r="R237" s="55">
        <v>10191582</v>
      </c>
      <c r="S237" s="57">
        <v>4600511</v>
      </c>
      <c r="T237" s="57">
        <v>5340614</v>
      </c>
      <c r="U237" s="77">
        <f t="shared" si="41"/>
        <v>36239390</v>
      </c>
      <c r="V237" s="14">
        <f t="shared" si="42"/>
        <v>0</v>
      </c>
      <c r="W237" s="15">
        <f t="shared" si="43"/>
        <v>0</v>
      </c>
      <c r="X237" s="16">
        <f t="shared" si="44"/>
        <v>36239390</v>
      </c>
      <c r="Y237" s="16">
        <f t="shared" si="45"/>
        <v>111107693.06</v>
      </c>
      <c r="Z237" s="16">
        <f t="shared" si="46"/>
        <v>0.1741437067283596</v>
      </c>
      <c r="AA237" s="16">
        <f t="shared" si="47"/>
        <v>93.313083229461554</v>
      </c>
      <c r="AB237" s="14">
        <f t="shared" si="48"/>
        <v>0</v>
      </c>
      <c r="AC237" s="15">
        <f t="shared" si="49"/>
        <v>0</v>
      </c>
      <c r="AD237" s="16">
        <f t="shared" si="50"/>
        <v>48.404182436133873</v>
      </c>
      <c r="AE237" s="72">
        <f t="shared" si="51"/>
        <v>6</v>
      </c>
      <c r="AF237" s="4">
        <v>20329</v>
      </c>
      <c r="AG237" s="50">
        <v>0</v>
      </c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30"/>
      <c r="BF237" s="30"/>
    </row>
    <row r="238" spans="1:58" x14ac:dyDescent="0.2">
      <c r="A238" s="92" t="s">
        <v>276</v>
      </c>
      <c r="B238" s="53">
        <v>40816899</v>
      </c>
      <c r="C238" s="54">
        <v>26679778.260000002</v>
      </c>
      <c r="D238" s="47">
        <f t="shared" si="39"/>
        <v>67496677.260000005</v>
      </c>
      <c r="E238" s="47">
        <f t="shared" si="40"/>
        <v>0.17345349129344884</v>
      </c>
      <c r="F238" s="10"/>
      <c r="G238" s="11"/>
      <c r="H238" s="11"/>
      <c r="I238" s="55">
        <v>3798836</v>
      </c>
      <c r="J238" s="11"/>
      <c r="K238" s="11"/>
      <c r="L238" s="55">
        <v>8153951</v>
      </c>
      <c r="M238" s="75">
        <v>4974949</v>
      </c>
      <c r="N238" s="56"/>
      <c r="O238" s="56"/>
      <c r="P238" s="11"/>
      <c r="Q238" s="11"/>
      <c r="R238" s="55">
        <v>10711326</v>
      </c>
      <c r="S238" s="57">
        <v>4835126</v>
      </c>
      <c r="T238" s="57">
        <v>5612972</v>
      </c>
      <c r="U238" s="77">
        <f t="shared" si="41"/>
        <v>38087160</v>
      </c>
      <c r="V238" s="14">
        <f t="shared" si="42"/>
        <v>0</v>
      </c>
      <c r="W238" s="15">
        <f t="shared" si="43"/>
        <v>0</v>
      </c>
      <c r="X238" s="16">
        <f t="shared" si="44"/>
        <v>38087160</v>
      </c>
      <c r="Y238" s="16">
        <f t="shared" si="45"/>
        <v>105583837.26000001</v>
      </c>
      <c r="Z238" s="16">
        <f t="shared" si="46"/>
        <v>0.165485937874087</v>
      </c>
      <c r="AA238" s="16">
        <f t="shared" si="47"/>
        <v>93.312233249272552</v>
      </c>
      <c r="AB238" s="14">
        <f t="shared" si="48"/>
        <v>0</v>
      </c>
      <c r="AC238" s="15">
        <f t="shared" si="49"/>
        <v>0</v>
      </c>
      <c r="AD238" s="16">
        <f t="shared" si="50"/>
        <v>56.42819994425308</v>
      </c>
      <c r="AE238" s="72">
        <f t="shared" si="51"/>
        <v>6</v>
      </c>
      <c r="AF238" s="4">
        <v>19183</v>
      </c>
      <c r="AG238" s="50">
        <v>1</v>
      </c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30"/>
      <c r="BF238" s="30"/>
    </row>
    <row r="239" spans="1:58" x14ac:dyDescent="0.2">
      <c r="A239" s="92" t="s">
        <v>277</v>
      </c>
      <c r="B239" s="53">
        <v>50896775</v>
      </c>
      <c r="C239" s="54">
        <v>30011598.260000002</v>
      </c>
      <c r="D239" s="47">
        <f t="shared" si="39"/>
        <v>80908373.260000005</v>
      </c>
      <c r="E239" s="47">
        <f t="shared" si="40"/>
        <v>0.20791897300013132</v>
      </c>
      <c r="F239" s="10"/>
      <c r="G239" s="11"/>
      <c r="H239" s="11"/>
      <c r="I239" s="55">
        <v>4736601</v>
      </c>
      <c r="J239" s="11"/>
      <c r="K239" s="11"/>
      <c r="L239" s="55">
        <v>10167597</v>
      </c>
      <c r="M239" s="75">
        <v>6203530</v>
      </c>
      <c r="N239" s="56"/>
      <c r="O239" s="56"/>
      <c r="P239" s="11"/>
      <c r="Q239" s="11"/>
      <c r="R239" s="55">
        <v>13356526</v>
      </c>
      <c r="S239" s="57">
        <v>6029177</v>
      </c>
      <c r="T239" s="57">
        <v>6999115</v>
      </c>
      <c r="U239" s="77">
        <f t="shared" si="41"/>
        <v>47492546</v>
      </c>
      <c r="V239" s="14">
        <f t="shared" si="42"/>
        <v>0</v>
      </c>
      <c r="W239" s="15">
        <f t="shared" si="43"/>
        <v>0</v>
      </c>
      <c r="X239" s="16">
        <f t="shared" si="44"/>
        <v>47492546</v>
      </c>
      <c r="Y239" s="16">
        <f t="shared" si="45"/>
        <v>128400919.26000001</v>
      </c>
      <c r="Z239" s="16">
        <f t="shared" si="46"/>
        <v>0.2012480991319866</v>
      </c>
      <c r="AA239" s="16">
        <f t="shared" si="47"/>
        <v>93.311503528465209</v>
      </c>
      <c r="AB239" s="14">
        <f t="shared" si="48"/>
        <v>0</v>
      </c>
      <c r="AC239" s="15">
        <f t="shared" si="49"/>
        <v>0</v>
      </c>
      <c r="AD239" s="16">
        <f t="shared" si="50"/>
        <v>58.699173010662498</v>
      </c>
      <c r="AE239" s="72">
        <f t="shared" si="51"/>
        <v>6</v>
      </c>
      <c r="AF239" s="4">
        <v>45452</v>
      </c>
      <c r="AG239" s="50">
        <v>1</v>
      </c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30"/>
      <c r="BF239" s="30"/>
    </row>
    <row r="240" spans="1:58" x14ac:dyDescent="0.2">
      <c r="A240" s="92" t="s">
        <v>278</v>
      </c>
      <c r="B240" s="53">
        <v>65375919</v>
      </c>
      <c r="C240" s="54">
        <v>40052881.719999999</v>
      </c>
      <c r="D240" s="47">
        <f t="shared" si="39"/>
        <v>105428800.72</v>
      </c>
      <c r="E240" s="47">
        <f t="shared" si="40"/>
        <v>0.27093176005276542</v>
      </c>
      <c r="F240" s="10"/>
      <c r="G240" s="11"/>
      <c r="H240" s="11"/>
      <c r="I240" s="55">
        <v>6090720</v>
      </c>
      <c r="J240" s="11"/>
      <c r="K240" s="11"/>
      <c r="L240" s="55">
        <v>13060081</v>
      </c>
      <c r="M240" s="75">
        <v>7968313</v>
      </c>
      <c r="N240" s="56"/>
      <c r="O240" s="56"/>
      <c r="P240" s="11"/>
      <c r="Q240" s="11"/>
      <c r="R240" s="55">
        <v>17156198</v>
      </c>
      <c r="S240" s="57">
        <v>7744361</v>
      </c>
      <c r="T240" s="57">
        <v>8990228</v>
      </c>
      <c r="U240" s="77">
        <f t="shared" si="41"/>
        <v>61009901</v>
      </c>
      <c r="V240" s="14">
        <f t="shared" si="42"/>
        <v>0</v>
      </c>
      <c r="W240" s="15">
        <f t="shared" si="43"/>
        <v>0</v>
      </c>
      <c r="X240" s="16">
        <f t="shared" si="44"/>
        <v>61009901</v>
      </c>
      <c r="Y240" s="16">
        <f t="shared" si="45"/>
        <v>166438701.72</v>
      </c>
      <c r="Z240" s="16">
        <f t="shared" si="46"/>
        <v>0.26086629703421726</v>
      </c>
      <c r="AA240" s="16">
        <f t="shared" si="47"/>
        <v>93.321672464749597</v>
      </c>
      <c r="AB240" s="14">
        <f t="shared" si="48"/>
        <v>0</v>
      </c>
      <c r="AC240" s="15">
        <f t="shared" si="49"/>
        <v>0</v>
      </c>
      <c r="AD240" s="16">
        <f t="shared" si="50"/>
        <v>57.86834392817515</v>
      </c>
      <c r="AE240" s="72">
        <f t="shared" si="51"/>
        <v>6</v>
      </c>
      <c r="AF240" s="4">
        <v>71248</v>
      </c>
      <c r="AG240" s="50">
        <v>1</v>
      </c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30"/>
      <c r="BF240" s="30"/>
    </row>
    <row r="241" spans="1:58" x14ac:dyDescent="0.2">
      <c r="A241" s="92" t="s">
        <v>279</v>
      </c>
      <c r="B241" s="53">
        <v>43841441</v>
      </c>
      <c r="C241" s="54">
        <v>33761287.759999998</v>
      </c>
      <c r="D241" s="47">
        <f t="shared" ref="D241:D302" si="52">B241+C241</f>
        <v>77602728.75999999</v>
      </c>
      <c r="E241" s="47">
        <f t="shared" si="40"/>
        <v>0.19942410180386008</v>
      </c>
      <c r="F241" s="10"/>
      <c r="G241" s="11"/>
      <c r="H241" s="11"/>
      <c r="I241" s="55">
        <v>4081758</v>
      </c>
      <c r="J241" s="11"/>
      <c r="K241" s="11"/>
      <c r="L241" s="55">
        <v>8758160</v>
      </c>
      <c r="M241" s="75">
        <v>5343593</v>
      </c>
      <c r="N241" s="56"/>
      <c r="O241" s="56"/>
      <c r="P241" s="11"/>
      <c r="Q241" s="11"/>
      <c r="R241" s="55">
        <v>11505038</v>
      </c>
      <c r="S241" s="57">
        <v>5193410</v>
      </c>
      <c r="T241" s="57">
        <v>6028895</v>
      </c>
      <c r="U241" s="77">
        <f t="shared" si="41"/>
        <v>40910854</v>
      </c>
      <c r="V241" s="14">
        <f t="shared" si="42"/>
        <v>0</v>
      </c>
      <c r="W241" s="15">
        <f t="shared" si="43"/>
        <v>0</v>
      </c>
      <c r="X241" s="16">
        <f t="shared" si="44"/>
        <v>40910854</v>
      </c>
      <c r="Y241" s="16">
        <f t="shared" si="45"/>
        <v>118513582.75999999</v>
      </c>
      <c r="Z241" s="16">
        <f t="shared" si="46"/>
        <v>0.1857512655612383</v>
      </c>
      <c r="AA241" s="16">
        <f t="shared" si="47"/>
        <v>93.315486596346148</v>
      </c>
      <c r="AB241" s="14">
        <f t="shared" ref="AB241:AB302" si="53">(V241/B241)*100</f>
        <v>0</v>
      </c>
      <c r="AC241" s="15">
        <f t="shared" ref="AC241:AC302" si="54">(W241/B241)*100</f>
        <v>0</v>
      </c>
      <c r="AD241" s="16">
        <f t="shared" ref="AD241:AD302" si="55">(X241/D241)*100</f>
        <v>52.718318870621118</v>
      </c>
      <c r="AE241" s="72">
        <f t="shared" ref="AE241:AE302" si="56">COUNT(F241:T241)</f>
        <v>6</v>
      </c>
      <c r="AF241" s="4">
        <v>29620</v>
      </c>
      <c r="AG241" s="50">
        <v>1</v>
      </c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30"/>
      <c r="BF241" s="30"/>
    </row>
    <row r="242" spans="1:58" x14ac:dyDescent="0.2">
      <c r="A242" s="92" t="s">
        <v>280</v>
      </c>
      <c r="B242" s="53">
        <v>39407465</v>
      </c>
      <c r="C242" s="54">
        <v>28951796.149999999</v>
      </c>
      <c r="D242" s="47">
        <f t="shared" si="52"/>
        <v>68359261.150000006</v>
      </c>
      <c r="E242" s="47">
        <f t="shared" ref="E242:E303" si="57">(D242/$D$4)*100</f>
        <v>0.17567016614808867</v>
      </c>
      <c r="F242" s="10"/>
      <c r="G242" s="11"/>
      <c r="H242" s="11"/>
      <c r="I242" s="55">
        <v>3667760</v>
      </c>
      <c r="J242" s="11"/>
      <c r="K242" s="11"/>
      <c r="L242" s="55">
        <v>7872389</v>
      </c>
      <c r="M242" s="75">
        <v>4803160</v>
      </c>
      <c r="N242" s="56"/>
      <c r="O242" s="56"/>
      <c r="P242" s="11"/>
      <c r="Q242" s="11"/>
      <c r="R242" s="55">
        <v>10341457</v>
      </c>
      <c r="S242" s="57">
        <v>4668166</v>
      </c>
      <c r="T242" s="57">
        <v>5419152</v>
      </c>
      <c r="U242" s="77">
        <f t="shared" ref="U242:U303" si="58">I242+L242+M242+R242+S242+T242</f>
        <v>36772084</v>
      </c>
      <c r="V242" s="14">
        <f t="shared" ref="V242:V303" si="59">P242+O242+N242+K242</f>
        <v>0</v>
      </c>
      <c r="W242" s="15">
        <f t="shared" ref="W242:W303" si="60">F242+G242+H242+J242+Q242</f>
        <v>0</v>
      </c>
      <c r="X242" s="16">
        <f t="shared" ref="X242:X303" si="61">U242+V242+W242</f>
        <v>36772084</v>
      </c>
      <c r="Y242" s="16">
        <f t="shared" ref="Y242:Y303" si="62">X242+D242</f>
        <v>105131345.15000001</v>
      </c>
      <c r="Z242" s="16">
        <f t="shared" ref="Z242:Z303" si="63">(Y242/$Y$4)*100</f>
        <v>0.16477672817734546</v>
      </c>
      <c r="AA242" s="16">
        <f t="shared" ref="AA242:AA303" si="64">(U242/B242)*100</f>
        <v>93.312482799895918</v>
      </c>
      <c r="AB242" s="14">
        <f t="shared" si="53"/>
        <v>0</v>
      </c>
      <c r="AC242" s="15">
        <f t="shared" si="54"/>
        <v>0</v>
      </c>
      <c r="AD242" s="16">
        <f t="shared" si="55"/>
        <v>53.792395326379264</v>
      </c>
      <c r="AE242" s="72">
        <f t="shared" si="56"/>
        <v>6</v>
      </c>
      <c r="AF242" s="4">
        <v>22079</v>
      </c>
      <c r="AG242" s="50">
        <v>1</v>
      </c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30"/>
      <c r="BF242" s="30"/>
    </row>
    <row r="243" spans="1:58" x14ac:dyDescent="0.2">
      <c r="A243" s="92" t="s">
        <v>281</v>
      </c>
      <c r="B243" s="53">
        <v>54440041</v>
      </c>
      <c r="C243" s="54">
        <v>38116745.689999998</v>
      </c>
      <c r="D243" s="47">
        <f t="shared" si="52"/>
        <v>92556786.689999998</v>
      </c>
      <c r="E243" s="47">
        <f t="shared" si="57"/>
        <v>0.2378531573108657</v>
      </c>
      <c r="F243" s="10"/>
      <c r="G243" s="11"/>
      <c r="H243" s="11"/>
      <c r="I243" s="55">
        <v>5067989</v>
      </c>
      <c r="J243" s="11"/>
      <c r="K243" s="11"/>
      <c r="L243" s="55">
        <v>10875432</v>
      </c>
      <c r="M243" s="75">
        <v>6635399</v>
      </c>
      <c r="N243" s="56"/>
      <c r="O243" s="56"/>
      <c r="P243" s="11"/>
      <c r="Q243" s="11"/>
      <c r="R243" s="55">
        <v>14286363</v>
      </c>
      <c r="S243" s="57">
        <v>6448908</v>
      </c>
      <c r="T243" s="57">
        <v>7486371</v>
      </c>
      <c r="U243" s="77">
        <f t="shared" si="58"/>
        <v>50800462</v>
      </c>
      <c r="V243" s="14">
        <f t="shared" si="59"/>
        <v>0</v>
      </c>
      <c r="W243" s="15">
        <f t="shared" si="60"/>
        <v>0</v>
      </c>
      <c r="X243" s="16">
        <f t="shared" si="61"/>
        <v>50800462</v>
      </c>
      <c r="Y243" s="16">
        <f t="shared" si="62"/>
        <v>143357248.69</v>
      </c>
      <c r="Z243" s="16">
        <f t="shared" si="63"/>
        <v>0.22468977606955159</v>
      </c>
      <c r="AA243" s="16">
        <f t="shared" si="64"/>
        <v>93.31451826055752</v>
      </c>
      <c r="AB243" s="14">
        <f t="shared" si="53"/>
        <v>0</v>
      </c>
      <c r="AC243" s="15">
        <f t="shared" si="54"/>
        <v>0</v>
      </c>
      <c r="AD243" s="16">
        <f t="shared" si="55"/>
        <v>54.885723474979464</v>
      </c>
      <c r="AE243" s="72">
        <f t="shared" si="56"/>
        <v>6</v>
      </c>
      <c r="AF243" s="4">
        <v>52785</v>
      </c>
      <c r="AG243" s="50">
        <v>0</v>
      </c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30"/>
      <c r="BF243" s="30"/>
    </row>
    <row r="244" spans="1:58" x14ac:dyDescent="0.2">
      <c r="A244" s="92" t="s">
        <v>282</v>
      </c>
      <c r="B244" s="53">
        <v>54181482</v>
      </c>
      <c r="C244" s="54">
        <v>39580726.079999998</v>
      </c>
      <c r="D244" s="47">
        <f t="shared" si="52"/>
        <v>93762208.079999998</v>
      </c>
      <c r="E244" s="47">
        <f t="shared" si="57"/>
        <v>0.24095085866540647</v>
      </c>
      <c r="F244" s="10"/>
      <c r="G244" s="11"/>
      <c r="H244" s="11"/>
      <c r="I244" s="55">
        <v>5045229</v>
      </c>
      <c r="J244" s="11"/>
      <c r="K244" s="11"/>
      <c r="L244" s="55">
        <v>10823780</v>
      </c>
      <c r="M244" s="75">
        <v>6603884</v>
      </c>
      <c r="N244" s="56"/>
      <c r="O244" s="56"/>
      <c r="P244" s="11"/>
      <c r="Q244" s="11"/>
      <c r="R244" s="55">
        <v>14218511</v>
      </c>
      <c r="S244" s="57">
        <v>6418280</v>
      </c>
      <c r="T244" s="57">
        <v>7450815</v>
      </c>
      <c r="U244" s="77">
        <f t="shared" si="58"/>
        <v>50560499</v>
      </c>
      <c r="V244" s="14">
        <f t="shared" si="59"/>
        <v>0</v>
      </c>
      <c r="W244" s="15">
        <f t="shared" si="60"/>
        <v>0</v>
      </c>
      <c r="X244" s="16">
        <f t="shared" si="61"/>
        <v>50560499</v>
      </c>
      <c r="Y244" s="16">
        <f t="shared" si="62"/>
        <v>144322707.07999998</v>
      </c>
      <c r="Z244" s="16">
        <f t="shared" si="63"/>
        <v>0.22620297914393997</v>
      </c>
      <c r="AA244" s="16">
        <f t="shared" si="64"/>
        <v>93.316936218171364</v>
      </c>
      <c r="AB244" s="14">
        <f t="shared" si="53"/>
        <v>0</v>
      </c>
      <c r="AC244" s="15">
        <f t="shared" si="54"/>
        <v>0</v>
      </c>
      <c r="AD244" s="16">
        <f t="shared" si="55"/>
        <v>53.924176952894129</v>
      </c>
      <c r="AE244" s="72">
        <f t="shared" si="56"/>
        <v>6</v>
      </c>
      <c r="AF244" s="4">
        <v>35107</v>
      </c>
      <c r="AG244" s="50">
        <v>1</v>
      </c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30"/>
      <c r="BF244" s="30"/>
    </row>
    <row r="245" spans="1:58" x14ac:dyDescent="0.2">
      <c r="A245" s="92" t="s">
        <v>283</v>
      </c>
      <c r="B245" s="53">
        <v>98782337</v>
      </c>
      <c r="C245" s="54">
        <v>47246079.619999997</v>
      </c>
      <c r="D245" s="47">
        <f t="shared" si="52"/>
        <v>146028416.62</v>
      </c>
      <c r="E245" s="47">
        <f t="shared" si="57"/>
        <v>0.37526497183297475</v>
      </c>
      <c r="F245" s="10"/>
      <c r="G245" s="11"/>
      <c r="H245" s="11"/>
      <c r="I245" s="55">
        <v>9204541</v>
      </c>
      <c r="J245" s="11"/>
      <c r="K245" s="11"/>
      <c r="L245" s="55">
        <v>19733648</v>
      </c>
      <c r="M245" s="75">
        <v>12040039</v>
      </c>
      <c r="N245" s="56"/>
      <c r="O245" s="56"/>
      <c r="P245" s="11"/>
      <c r="Q245" s="11"/>
      <c r="R245" s="55">
        <v>25922838</v>
      </c>
      <c r="S245" s="57">
        <v>11701649</v>
      </c>
      <c r="T245" s="57">
        <v>13584141</v>
      </c>
      <c r="U245" s="77">
        <f t="shared" si="58"/>
        <v>92186856</v>
      </c>
      <c r="V245" s="14">
        <f t="shared" si="59"/>
        <v>0</v>
      </c>
      <c r="W245" s="15">
        <f t="shared" si="60"/>
        <v>0</v>
      </c>
      <c r="X245" s="16">
        <f t="shared" si="61"/>
        <v>92186856</v>
      </c>
      <c r="Y245" s="16">
        <f t="shared" si="62"/>
        <v>238215272.62</v>
      </c>
      <c r="Z245" s="16">
        <f t="shared" si="63"/>
        <v>0.37336470077685469</v>
      </c>
      <c r="AA245" s="16">
        <f t="shared" si="64"/>
        <v>93.323218299643997</v>
      </c>
      <c r="AB245" s="14">
        <f t="shared" si="53"/>
        <v>0</v>
      </c>
      <c r="AC245" s="15">
        <f t="shared" si="54"/>
        <v>0</v>
      </c>
      <c r="AD245" s="16">
        <f t="shared" si="55"/>
        <v>63.129395040892412</v>
      </c>
      <c r="AE245" s="72">
        <f t="shared" si="56"/>
        <v>6</v>
      </c>
      <c r="AF245" s="4">
        <v>156380</v>
      </c>
      <c r="AG245" s="50">
        <v>1</v>
      </c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30"/>
      <c r="BF245" s="30"/>
    </row>
    <row r="246" spans="1:58" x14ac:dyDescent="0.2">
      <c r="A246" s="92" t="s">
        <v>284</v>
      </c>
      <c r="B246" s="53">
        <v>39576417</v>
      </c>
      <c r="C246" s="54">
        <v>35741689.869999997</v>
      </c>
      <c r="D246" s="47">
        <f t="shared" si="52"/>
        <v>75318106.870000005</v>
      </c>
      <c r="E246" s="47">
        <f t="shared" si="57"/>
        <v>0.19355306252914933</v>
      </c>
      <c r="F246" s="10"/>
      <c r="G246" s="11"/>
      <c r="H246" s="11"/>
      <c r="I246" s="55">
        <v>3683295</v>
      </c>
      <c r="J246" s="11"/>
      <c r="K246" s="11"/>
      <c r="L246" s="55">
        <v>7906141</v>
      </c>
      <c r="M246" s="75">
        <v>4823753</v>
      </c>
      <c r="N246" s="56"/>
      <c r="O246" s="56"/>
      <c r="P246" s="11"/>
      <c r="Q246" s="11"/>
      <c r="R246" s="55">
        <v>10385794</v>
      </c>
      <c r="S246" s="57">
        <v>4688179</v>
      </c>
      <c r="T246" s="57">
        <v>5442386</v>
      </c>
      <c r="U246" s="77">
        <f t="shared" si="58"/>
        <v>36929548</v>
      </c>
      <c r="V246" s="14">
        <f t="shared" si="59"/>
        <v>0</v>
      </c>
      <c r="W246" s="15">
        <f t="shared" si="60"/>
        <v>0</v>
      </c>
      <c r="X246" s="16">
        <f t="shared" si="61"/>
        <v>36929548</v>
      </c>
      <c r="Y246" s="16">
        <f t="shared" si="62"/>
        <v>112247654.87</v>
      </c>
      <c r="Z246" s="16">
        <f t="shared" si="63"/>
        <v>0.17593041626803987</v>
      </c>
      <c r="AA246" s="16">
        <f t="shared" si="64"/>
        <v>93.312004469732571</v>
      </c>
      <c r="AB246" s="14">
        <f t="shared" si="53"/>
        <v>0</v>
      </c>
      <c r="AC246" s="15">
        <f t="shared" si="54"/>
        <v>0</v>
      </c>
      <c r="AD246" s="16">
        <f t="shared" si="55"/>
        <v>49.031434185860327</v>
      </c>
      <c r="AE246" s="72">
        <f t="shared" si="56"/>
        <v>6</v>
      </c>
      <c r="AF246" s="4">
        <v>24571</v>
      </c>
      <c r="AG246" s="50">
        <v>0</v>
      </c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30"/>
      <c r="BF246" s="30"/>
    </row>
    <row r="247" spans="1:58" x14ac:dyDescent="0.2">
      <c r="A247" s="92" t="s">
        <v>285</v>
      </c>
      <c r="B247" s="53">
        <v>39741822</v>
      </c>
      <c r="C247" s="54">
        <v>36340736.82</v>
      </c>
      <c r="D247" s="47">
        <f t="shared" si="52"/>
        <v>76082558.819999993</v>
      </c>
      <c r="E247" s="47">
        <f t="shared" si="57"/>
        <v>0.19551755715371899</v>
      </c>
      <c r="F247" s="10"/>
      <c r="G247" s="11"/>
      <c r="H247" s="11"/>
      <c r="I247" s="55">
        <v>3698646</v>
      </c>
      <c r="J247" s="11"/>
      <c r="K247" s="11"/>
      <c r="L247" s="55">
        <v>7939184</v>
      </c>
      <c r="M247" s="75">
        <v>4843913</v>
      </c>
      <c r="N247" s="56"/>
      <c r="O247" s="56"/>
      <c r="P247" s="11"/>
      <c r="Q247" s="11"/>
      <c r="R247" s="55">
        <v>10429201</v>
      </c>
      <c r="S247" s="57">
        <v>4707773</v>
      </c>
      <c r="T247" s="57">
        <v>5465132</v>
      </c>
      <c r="U247" s="77">
        <f t="shared" si="58"/>
        <v>37083849</v>
      </c>
      <c r="V247" s="14">
        <f t="shared" si="59"/>
        <v>0</v>
      </c>
      <c r="W247" s="15">
        <f t="shared" si="60"/>
        <v>0</v>
      </c>
      <c r="X247" s="16">
        <f t="shared" si="61"/>
        <v>37083849</v>
      </c>
      <c r="Y247" s="16">
        <f t="shared" si="62"/>
        <v>113166407.81999999</v>
      </c>
      <c r="Z247" s="16">
        <f t="shared" si="63"/>
        <v>0.17737041596449846</v>
      </c>
      <c r="AA247" s="16">
        <f t="shared" si="64"/>
        <v>93.311899489661045</v>
      </c>
      <c r="AB247" s="14">
        <f t="shared" si="53"/>
        <v>0</v>
      </c>
      <c r="AC247" s="15">
        <f t="shared" si="54"/>
        <v>0</v>
      </c>
      <c r="AD247" s="16">
        <f t="shared" si="55"/>
        <v>48.741590155681891</v>
      </c>
      <c r="AE247" s="72">
        <f t="shared" si="56"/>
        <v>6</v>
      </c>
      <c r="AF247" s="4">
        <v>23598</v>
      </c>
      <c r="AG247" s="50">
        <v>1</v>
      </c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30"/>
      <c r="BF247" s="30"/>
    </row>
    <row r="248" spans="1:58" x14ac:dyDescent="0.2">
      <c r="A248" s="92" t="s">
        <v>286</v>
      </c>
      <c r="B248" s="53">
        <v>47921618</v>
      </c>
      <c r="C248" s="54">
        <v>37599337.009999998</v>
      </c>
      <c r="D248" s="47">
        <f t="shared" si="52"/>
        <v>85520955.00999999</v>
      </c>
      <c r="E248" s="47">
        <f t="shared" si="57"/>
        <v>0.21977242180520429</v>
      </c>
      <c r="F248" s="10"/>
      <c r="G248" s="11"/>
      <c r="H248" s="11"/>
      <c r="I248" s="55">
        <v>4462930</v>
      </c>
      <c r="J248" s="11"/>
      <c r="K248" s="11"/>
      <c r="L248" s="55">
        <v>9573253</v>
      </c>
      <c r="M248" s="75">
        <v>5840904</v>
      </c>
      <c r="N248" s="56"/>
      <c r="O248" s="56"/>
      <c r="P248" s="11"/>
      <c r="Q248" s="11"/>
      <c r="R248" s="55">
        <v>12575774</v>
      </c>
      <c r="S248" s="57">
        <v>5676743</v>
      </c>
      <c r="T248" s="57">
        <v>6589984</v>
      </c>
      <c r="U248" s="77">
        <f t="shared" si="58"/>
        <v>44719588</v>
      </c>
      <c r="V248" s="14">
        <f t="shared" si="59"/>
        <v>0</v>
      </c>
      <c r="W248" s="15">
        <f t="shared" si="60"/>
        <v>0</v>
      </c>
      <c r="X248" s="16">
        <f t="shared" si="61"/>
        <v>44719588</v>
      </c>
      <c r="Y248" s="16">
        <f t="shared" si="62"/>
        <v>130240543.00999999</v>
      </c>
      <c r="Z248" s="16">
        <f t="shared" si="63"/>
        <v>0.20413141791926021</v>
      </c>
      <c r="AA248" s="16">
        <f t="shared" si="64"/>
        <v>93.318193054333022</v>
      </c>
      <c r="AB248" s="14">
        <f t="shared" si="53"/>
        <v>0</v>
      </c>
      <c r="AC248" s="15">
        <f t="shared" si="54"/>
        <v>0</v>
      </c>
      <c r="AD248" s="16">
        <f t="shared" si="55"/>
        <v>52.290795857893457</v>
      </c>
      <c r="AE248" s="72">
        <f t="shared" si="56"/>
        <v>6</v>
      </c>
      <c r="AF248" s="4">
        <v>39648</v>
      </c>
      <c r="AG248" s="50">
        <v>1</v>
      </c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30"/>
      <c r="BF248" s="30"/>
    </row>
    <row r="249" spans="1:58" x14ac:dyDescent="0.2">
      <c r="A249" s="92" t="s">
        <v>287</v>
      </c>
      <c r="B249" s="53">
        <v>33452393</v>
      </c>
      <c r="C249" s="54">
        <v>30903472.760000002</v>
      </c>
      <c r="D249" s="47">
        <f t="shared" si="52"/>
        <v>64355865.760000005</v>
      </c>
      <c r="E249" s="47">
        <f t="shared" si="57"/>
        <v>0.16538220923505831</v>
      </c>
      <c r="F249" s="10"/>
      <c r="G249" s="11"/>
      <c r="H249" s="11"/>
      <c r="I249" s="55">
        <v>3113795</v>
      </c>
      <c r="J249" s="11"/>
      <c r="K249" s="11"/>
      <c r="L249" s="55">
        <v>6682751</v>
      </c>
      <c r="M249" s="75">
        <v>4077329</v>
      </c>
      <c r="N249" s="56"/>
      <c r="O249" s="56"/>
      <c r="P249" s="11"/>
      <c r="Q249" s="11"/>
      <c r="R249" s="55">
        <v>8778705</v>
      </c>
      <c r="S249" s="57">
        <v>3962734</v>
      </c>
      <c r="T249" s="57">
        <v>4600236</v>
      </c>
      <c r="U249" s="77">
        <f t="shared" si="58"/>
        <v>31215550</v>
      </c>
      <c r="V249" s="14">
        <f t="shared" si="59"/>
        <v>0</v>
      </c>
      <c r="W249" s="15">
        <f t="shared" si="60"/>
        <v>0</v>
      </c>
      <c r="X249" s="16">
        <f t="shared" si="61"/>
        <v>31215550</v>
      </c>
      <c r="Y249" s="16">
        <f t="shared" si="62"/>
        <v>95571415.760000005</v>
      </c>
      <c r="Z249" s="16">
        <f t="shared" si="63"/>
        <v>0.14979305338232504</v>
      </c>
      <c r="AA249" s="16">
        <f t="shared" si="64"/>
        <v>93.313354294265281</v>
      </c>
      <c r="AB249" s="14">
        <f t="shared" si="53"/>
        <v>0</v>
      </c>
      <c r="AC249" s="15">
        <f t="shared" si="54"/>
        <v>0</v>
      </c>
      <c r="AD249" s="16">
        <f t="shared" si="55"/>
        <v>48.504591821374945</v>
      </c>
      <c r="AE249" s="72">
        <f t="shared" si="56"/>
        <v>6</v>
      </c>
      <c r="AF249" s="4">
        <v>10718</v>
      </c>
      <c r="AG249" s="50">
        <v>1</v>
      </c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30"/>
      <c r="BF249" s="30"/>
    </row>
    <row r="250" spans="1:58" x14ac:dyDescent="0.2">
      <c r="A250" s="92" t="s">
        <v>288</v>
      </c>
      <c r="B250" s="53">
        <v>41654830</v>
      </c>
      <c r="C250" s="54">
        <v>32369176</v>
      </c>
      <c r="D250" s="47">
        <f t="shared" si="52"/>
        <v>74024006</v>
      </c>
      <c r="E250" s="47">
        <f t="shared" si="57"/>
        <v>0.19022747195047929</v>
      </c>
      <c r="F250" s="10"/>
      <c r="G250" s="11"/>
      <c r="H250" s="11"/>
      <c r="I250" s="55">
        <v>3877458</v>
      </c>
      <c r="J250" s="11"/>
      <c r="K250" s="11"/>
      <c r="L250" s="55">
        <v>8321343</v>
      </c>
      <c r="M250" s="75">
        <v>5077079</v>
      </c>
      <c r="N250" s="56"/>
      <c r="O250" s="56"/>
      <c r="P250" s="11"/>
      <c r="Q250" s="11"/>
      <c r="R250" s="55">
        <v>10931219</v>
      </c>
      <c r="S250" s="57">
        <v>4934386</v>
      </c>
      <c r="T250" s="57">
        <v>5728201</v>
      </c>
      <c r="U250" s="77">
        <f t="shared" si="58"/>
        <v>38869686</v>
      </c>
      <c r="V250" s="14">
        <f t="shared" si="59"/>
        <v>0</v>
      </c>
      <c r="W250" s="15">
        <f t="shared" si="60"/>
        <v>0</v>
      </c>
      <c r="X250" s="16">
        <f t="shared" si="61"/>
        <v>38869686</v>
      </c>
      <c r="Y250" s="16">
        <f t="shared" si="62"/>
        <v>112893692</v>
      </c>
      <c r="Z250" s="16">
        <f t="shared" si="63"/>
        <v>0.17694297712142379</v>
      </c>
      <c r="AA250" s="16">
        <f t="shared" si="64"/>
        <v>93.31375497151231</v>
      </c>
      <c r="AB250" s="14">
        <f t="shared" si="53"/>
        <v>0</v>
      </c>
      <c r="AC250" s="15">
        <f t="shared" si="54"/>
        <v>0</v>
      </c>
      <c r="AD250" s="16">
        <f t="shared" si="55"/>
        <v>52.509568314905842</v>
      </c>
      <c r="AE250" s="72">
        <f t="shared" si="56"/>
        <v>6</v>
      </c>
      <c r="AF250" s="4">
        <v>26949</v>
      </c>
      <c r="AG250" s="50">
        <v>1</v>
      </c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30"/>
      <c r="BF250" s="30"/>
    </row>
    <row r="251" spans="1:58" x14ac:dyDescent="0.2">
      <c r="A251" s="92" t="s">
        <v>289</v>
      </c>
      <c r="B251" s="53">
        <v>35948992</v>
      </c>
      <c r="C251" s="54">
        <v>33828984.75</v>
      </c>
      <c r="D251" s="47">
        <f t="shared" si="52"/>
        <v>69777976.75</v>
      </c>
      <c r="E251" s="47">
        <f t="shared" si="57"/>
        <v>0.17931599263854783</v>
      </c>
      <c r="F251" s="10"/>
      <c r="G251" s="11"/>
      <c r="H251" s="11"/>
      <c r="I251" s="55">
        <v>3346113</v>
      </c>
      <c r="J251" s="11"/>
      <c r="K251" s="11"/>
      <c r="L251" s="55">
        <v>7181494</v>
      </c>
      <c r="M251" s="75">
        <v>4381626</v>
      </c>
      <c r="N251" s="56"/>
      <c r="O251" s="56"/>
      <c r="P251" s="11"/>
      <c r="Q251" s="11"/>
      <c r="R251" s="55">
        <v>9433872</v>
      </c>
      <c r="S251" s="57">
        <v>4258479</v>
      </c>
      <c r="T251" s="57">
        <v>4943558</v>
      </c>
      <c r="U251" s="77">
        <f t="shared" si="58"/>
        <v>33545142</v>
      </c>
      <c r="V251" s="14">
        <f t="shared" si="59"/>
        <v>0</v>
      </c>
      <c r="W251" s="15">
        <f t="shared" si="60"/>
        <v>0</v>
      </c>
      <c r="X251" s="16">
        <f t="shared" si="61"/>
        <v>33545142</v>
      </c>
      <c r="Y251" s="16">
        <f t="shared" si="62"/>
        <v>103323118.75</v>
      </c>
      <c r="Z251" s="16">
        <f t="shared" si="63"/>
        <v>0.16194261976209798</v>
      </c>
      <c r="AA251" s="16">
        <f t="shared" si="64"/>
        <v>93.313164385805308</v>
      </c>
      <c r="AB251" s="14">
        <f t="shared" si="53"/>
        <v>0</v>
      </c>
      <c r="AC251" s="15">
        <f t="shared" si="54"/>
        <v>0</v>
      </c>
      <c r="AD251" s="16">
        <f t="shared" si="55"/>
        <v>48.074111005232034</v>
      </c>
      <c r="AE251" s="72">
        <f t="shared" si="56"/>
        <v>6</v>
      </c>
      <c r="AF251" s="4">
        <v>15742</v>
      </c>
      <c r="AG251" s="50">
        <v>1</v>
      </c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30"/>
      <c r="BF251" s="30"/>
    </row>
    <row r="252" spans="1:58" x14ac:dyDescent="0.2">
      <c r="A252" s="92" t="s">
        <v>290</v>
      </c>
      <c r="B252" s="53">
        <v>58816112</v>
      </c>
      <c r="C252" s="54">
        <v>34680121.43</v>
      </c>
      <c r="D252" s="47">
        <f t="shared" si="52"/>
        <v>93496233.430000007</v>
      </c>
      <c r="E252" s="47">
        <f t="shared" si="57"/>
        <v>0.24026735492106155</v>
      </c>
      <c r="F252" s="10"/>
      <c r="G252" s="11"/>
      <c r="H252" s="11"/>
      <c r="I252" s="55">
        <v>5457454</v>
      </c>
      <c r="J252" s="11"/>
      <c r="K252" s="11"/>
      <c r="L252" s="55">
        <v>11749635</v>
      </c>
      <c r="M252" s="75">
        <v>7168774</v>
      </c>
      <c r="N252" s="56"/>
      <c r="O252" s="56"/>
      <c r="P252" s="11"/>
      <c r="Q252" s="11"/>
      <c r="R252" s="55">
        <v>15434749</v>
      </c>
      <c r="S252" s="57">
        <v>6967293</v>
      </c>
      <c r="T252" s="57">
        <v>8088150</v>
      </c>
      <c r="U252" s="77">
        <f t="shared" si="58"/>
        <v>54866055</v>
      </c>
      <c r="V252" s="14">
        <f t="shared" si="59"/>
        <v>0</v>
      </c>
      <c r="W252" s="15">
        <f t="shared" si="60"/>
        <v>0</v>
      </c>
      <c r="X252" s="16">
        <f t="shared" si="61"/>
        <v>54866055</v>
      </c>
      <c r="Y252" s="16">
        <f t="shared" si="62"/>
        <v>148362288.43000001</v>
      </c>
      <c r="Z252" s="16">
        <f t="shared" si="63"/>
        <v>0.2325343829427739</v>
      </c>
      <c r="AA252" s="16">
        <f t="shared" si="64"/>
        <v>93.284056246356442</v>
      </c>
      <c r="AB252" s="14">
        <f t="shared" si="53"/>
        <v>0</v>
      </c>
      <c r="AC252" s="15">
        <f t="shared" si="54"/>
        <v>0</v>
      </c>
      <c r="AD252" s="16">
        <f t="shared" si="55"/>
        <v>58.682636708651849</v>
      </c>
      <c r="AE252" s="72">
        <f t="shared" si="56"/>
        <v>6</v>
      </c>
      <c r="AF252" s="4">
        <v>59814</v>
      </c>
      <c r="AG252" s="50">
        <v>1</v>
      </c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30"/>
      <c r="BF252" s="30"/>
    </row>
    <row r="253" spans="1:58" x14ac:dyDescent="0.2">
      <c r="A253" s="92" t="s">
        <v>291</v>
      </c>
      <c r="B253" s="53">
        <v>64141811</v>
      </c>
      <c r="C253" s="54">
        <v>38265880.200000003</v>
      </c>
      <c r="D253" s="47">
        <f t="shared" si="52"/>
        <v>102407691.2</v>
      </c>
      <c r="E253" s="47">
        <f t="shared" si="57"/>
        <v>0.26316808908263278</v>
      </c>
      <c r="F253" s="10"/>
      <c r="G253" s="11"/>
      <c r="H253" s="11"/>
      <c r="I253" s="55">
        <v>5973928</v>
      </c>
      <c r="J253" s="11"/>
      <c r="K253" s="11"/>
      <c r="L253" s="55">
        <v>12813545</v>
      </c>
      <c r="M253" s="75">
        <v>7817895</v>
      </c>
      <c r="N253" s="56"/>
      <c r="O253" s="56"/>
      <c r="P253" s="11"/>
      <c r="Q253" s="11"/>
      <c r="R253" s="55">
        <v>16832339</v>
      </c>
      <c r="S253" s="57">
        <v>7598170</v>
      </c>
      <c r="T253" s="57">
        <v>8820518</v>
      </c>
      <c r="U253" s="77">
        <f t="shared" si="58"/>
        <v>59856395</v>
      </c>
      <c r="V253" s="14">
        <f t="shared" si="59"/>
        <v>0</v>
      </c>
      <c r="W253" s="15">
        <f t="shared" si="60"/>
        <v>0</v>
      </c>
      <c r="X253" s="16">
        <f t="shared" si="61"/>
        <v>59856395</v>
      </c>
      <c r="Y253" s="16">
        <f t="shared" si="62"/>
        <v>162264086.19999999</v>
      </c>
      <c r="Z253" s="16">
        <f t="shared" si="63"/>
        <v>0.25432324856658362</v>
      </c>
      <c r="AA253" s="16">
        <f t="shared" si="64"/>
        <v>93.318841589926421</v>
      </c>
      <c r="AB253" s="14">
        <f t="shared" si="53"/>
        <v>0</v>
      </c>
      <c r="AC253" s="15">
        <f t="shared" si="54"/>
        <v>0</v>
      </c>
      <c r="AD253" s="16">
        <f t="shared" si="55"/>
        <v>58.449120665265028</v>
      </c>
      <c r="AE253" s="72">
        <f t="shared" si="56"/>
        <v>6</v>
      </c>
      <c r="AF253" s="4">
        <v>68181</v>
      </c>
      <c r="AG253" s="50">
        <v>1</v>
      </c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30"/>
      <c r="BF253" s="30"/>
    </row>
    <row r="254" spans="1:58" x14ac:dyDescent="0.2">
      <c r="A254" s="92" t="s">
        <v>292</v>
      </c>
      <c r="B254" s="53">
        <v>221073673</v>
      </c>
      <c r="C254" s="54">
        <v>63061795.219999999</v>
      </c>
      <c r="D254" s="47">
        <f t="shared" si="52"/>
        <v>284135468.22000003</v>
      </c>
      <c r="E254" s="47">
        <f t="shared" si="57"/>
        <v>0.73017355762880964</v>
      </c>
      <c r="F254" s="10"/>
      <c r="G254" s="19">
        <v>312000000</v>
      </c>
      <c r="H254" s="11"/>
      <c r="I254" s="55">
        <v>20556344</v>
      </c>
      <c r="J254" s="11"/>
      <c r="K254" s="11"/>
      <c r="L254" s="55">
        <v>44163664</v>
      </c>
      <c r="M254" s="75">
        <v>26945461</v>
      </c>
      <c r="N254" s="56"/>
      <c r="O254" s="56"/>
      <c r="P254" s="11"/>
      <c r="Q254" s="11"/>
      <c r="R254" s="55">
        <v>58014998</v>
      </c>
      <c r="S254" s="57">
        <v>26188148</v>
      </c>
      <c r="T254" s="57">
        <v>30401142</v>
      </c>
      <c r="U254" s="77">
        <f t="shared" si="58"/>
        <v>206269757</v>
      </c>
      <c r="V254" s="14">
        <f t="shared" si="59"/>
        <v>0</v>
      </c>
      <c r="W254" s="15">
        <f t="shared" si="60"/>
        <v>312000000</v>
      </c>
      <c r="X254" s="16">
        <f t="shared" si="61"/>
        <v>518269757</v>
      </c>
      <c r="Y254" s="16">
        <f t="shared" si="62"/>
        <v>802405225.22000003</v>
      </c>
      <c r="Z254" s="16">
        <f t="shared" si="63"/>
        <v>1.2576430701567751</v>
      </c>
      <c r="AA254" s="16">
        <f t="shared" si="64"/>
        <v>93.303627791084836</v>
      </c>
      <c r="AB254" s="14">
        <f t="shared" si="53"/>
        <v>0</v>
      </c>
      <c r="AC254" s="15">
        <f t="shared" si="54"/>
        <v>141.12942340266812</v>
      </c>
      <c r="AD254" s="16">
        <f t="shared" si="55"/>
        <v>182.4023449964771</v>
      </c>
      <c r="AE254" s="72">
        <f t="shared" si="56"/>
        <v>7</v>
      </c>
      <c r="AF254" s="4">
        <v>416587</v>
      </c>
      <c r="AG254" s="50">
        <v>1</v>
      </c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30"/>
      <c r="BF254" s="30"/>
    </row>
    <row r="255" spans="1:58" x14ac:dyDescent="0.2">
      <c r="A255" s="92" t="s">
        <v>293</v>
      </c>
      <c r="B255" s="53">
        <v>50620407</v>
      </c>
      <c r="C255" s="54">
        <v>38532254.770000003</v>
      </c>
      <c r="D255" s="47">
        <f t="shared" si="52"/>
        <v>89152661.770000011</v>
      </c>
      <c r="E255" s="47">
        <f t="shared" si="57"/>
        <v>0.22910521035788364</v>
      </c>
      <c r="F255" s="10"/>
      <c r="G255" s="11"/>
      <c r="H255" s="11"/>
      <c r="I255" s="55">
        <v>4710500</v>
      </c>
      <c r="J255" s="11"/>
      <c r="K255" s="11"/>
      <c r="L255" s="55">
        <v>10112388</v>
      </c>
      <c r="M255" s="75">
        <v>6169845</v>
      </c>
      <c r="N255" s="56"/>
      <c r="O255" s="56"/>
      <c r="P255" s="11"/>
      <c r="Q255" s="11"/>
      <c r="R255" s="55">
        <v>13284001</v>
      </c>
      <c r="S255" s="57">
        <v>5996439</v>
      </c>
      <c r="T255" s="57">
        <v>6961110</v>
      </c>
      <c r="U255" s="77">
        <f t="shared" si="58"/>
        <v>47234283</v>
      </c>
      <c r="V255" s="14">
        <f t="shared" si="59"/>
        <v>0</v>
      </c>
      <c r="W255" s="15">
        <f t="shared" si="60"/>
        <v>0</v>
      </c>
      <c r="X255" s="16">
        <f t="shared" si="61"/>
        <v>47234283</v>
      </c>
      <c r="Y255" s="16">
        <f t="shared" si="62"/>
        <v>136386944.77000001</v>
      </c>
      <c r="Z255" s="16">
        <f t="shared" si="63"/>
        <v>0.21376492893951066</v>
      </c>
      <c r="AA255" s="16">
        <f t="shared" si="64"/>
        <v>93.31075311188232</v>
      </c>
      <c r="AB255" s="14">
        <f t="shared" si="53"/>
        <v>0</v>
      </c>
      <c r="AC255" s="15">
        <f t="shared" si="54"/>
        <v>0</v>
      </c>
      <c r="AD255" s="16">
        <f t="shared" si="55"/>
        <v>52.981349140037004</v>
      </c>
      <c r="AE255" s="72">
        <f t="shared" si="56"/>
        <v>6</v>
      </c>
      <c r="AF255" s="4">
        <v>45775</v>
      </c>
      <c r="AG255" s="50">
        <v>1</v>
      </c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30"/>
      <c r="BF255" s="30"/>
    </row>
    <row r="256" spans="1:58" x14ac:dyDescent="0.2">
      <c r="A256" s="92" t="s">
        <v>294</v>
      </c>
      <c r="B256" s="53">
        <v>25732760</v>
      </c>
      <c r="C256" s="54">
        <v>19755506.34</v>
      </c>
      <c r="D256" s="47">
        <f t="shared" si="52"/>
        <v>45488266.340000004</v>
      </c>
      <c r="E256" s="47">
        <f t="shared" si="57"/>
        <v>0.11689610407289064</v>
      </c>
      <c r="F256" s="10"/>
      <c r="G256" s="11"/>
      <c r="H256" s="11"/>
      <c r="I256" s="55">
        <v>2408851</v>
      </c>
      <c r="J256" s="11"/>
      <c r="K256" s="11"/>
      <c r="L256" s="55">
        <v>5140607</v>
      </c>
      <c r="M256" s="75">
        <v>3136425</v>
      </c>
      <c r="N256" s="56"/>
      <c r="O256" s="56"/>
      <c r="P256" s="11"/>
      <c r="Q256" s="11"/>
      <c r="R256" s="55">
        <v>6752889</v>
      </c>
      <c r="S256" s="57">
        <v>3048275</v>
      </c>
      <c r="T256" s="57">
        <v>3538663</v>
      </c>
      <c r="U256" s="77">
        <f t="shared" si="58"/>
        <v>24025710</v>
      </c>
      <c r="V256" s="14">
        <f t="shared" si="59"/>
        <v>0</v>
      </c>
      <c r="W256" s="15">
        <f t="shared" si="60"/>
        <v>0</v>
      </c>
      <c r="X256" s="16">
        <f t="shared" si="61"/>
        <v>24025710</v>
      </c>
      <c r="Y256" s="16">
        <f t="shared" si="62"/>
        <v>69513976.340000004</v>
      </c>
      <c r="Z256" s="16">
        <f t="shared" si="63"/>
        <v>0.10895214521948503</v>
      </c>
      <c r="AA256" s="16">
        <f t="shared" si="64"/>
        <v>93.366238211524916</v>
      </c>
      <c r="AB256" s="14">
        <f t="shared" si="53"/>
        <v>0</v>
      </c>
      <c r="AC256" s="15">
        <f t="shared" si="54"/>
        <v>0</v>
      </c>
      <c r="AD256" s="16">
        <f t="shared" si="55"/>
        <v>52.817378926734449</v>
      </c>
      <c r="AE256" s="72">
        <f t="shared" si="56"/>
        <v>6</v>
      </c>
      <c r="AF256" s="4">
        <v>21280</v>
      </c>
      <c r="AG256" s="50">
        <v>0</v>
      </c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30"/>
      <c r="BF256" s="30"/>
    </row>
    <row r="257" spans="1:58" x14ac:dyDescent="0.2">
      <c r="A257" s="92" t="s">
        <v>295</v>
      </c>
      <c r="B257" s="53">
        <v>44279587</v>
      </c>
      <c r="C257" s="54">
        <v>36336224.219999999</v>
      </c>
      <c r="D257" s="47">
        <f t="shared" si="52"/>
        <v>80615811.219999999</v>
      </c>
      <c r="E257" s="47">
        <f t="shared" si="57"/>
        <v>0.207167144772166</v>
      </c>
      <c r="F257" s="10"/>
      <c r="G257" s="11"/>
      <c r="H257" s="11"/>
      <c r="I257" s="55">
        <v>4144866</v>
      </c>
      <c r="J257" s="11"/>
      <c r="K257" s="11"/>
      <c r="L257" s="55">
        <v>8845688</v>
      </c>
      <c r="M257" s="75">
        <v>5396997</v>
      </c>
      <c r="N257" s="56"/>
      <c r="O257" s="56"/>
      <c r="P257" s="11"/>
      <c r="Q257" s="11"/>
      <c r="R257" s="55">
        <v>11620018</v>
      </c>
      <c r="S257" s="57">
        <v>5245312</v>
      </c>
      <c r="T257" s="57">
        <v>6089147</v>
      </c>
      <c r="U257" s="77">
        <f t="shared" si="58"/>
        <v>41342028</v>
      </c>
      <c r="V257" s="14">
        <f t="shared" si="59"/>
        <v>0</v>
      </c>
      <c r="W257" s="15">
        <f t="shared" si="60"/>
        <v>0</v>
      </c>
      <c r="X257" s="16">
        <f t="shared" si="61"/>
        <v>41342028</v>
      </c>
      <c r="Y257" s="16">
        <f t="shared" si="62"/>
        <v>121957839.22</v>
      </c>
      <c r="Z257" s="16">
        <f t="shared" si="63"/>
        <v>0.19114959190884412</v>
      </c>
      <c r="AA257" s="16">
        <f t="shared" si="64"/>
        <v>93.36588437466682</v>
      </c>
      <c r="AB257" s="14">
        <f t="shared" si="53"/>
        <v>0</v>
      </c>
      <c r="AC257" s="15">
        <f t="shared" si="54"/>
        <v>0</v>
      </c>
      <c r="AD257" s="16">
        <f t="shared" si="55"/>
        <v>51.282778619169243</v>
      </c>
      <c r="AE257" s="72">
        <f t="shared" si="56"/>
        <v>6</v>
      </c>
      <c r="AF257" s="4">
        <v>60626</v>
      </c>
      <c r="AG257" s="50">
        <v>1</v>
      </c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30"/>
      <c r="BF257" s="30"/>
    </row>
    <row r="258" spans="1:58" x14ac:dyDescent="0.2">
      <c r="A258" s="92" t="s">
        <v>296</v>
      </c>
      <c r="B258" s="53">
        <v>44553006</v>
      </c>
      <c r="C258" s="54">
        <v>34290949.960000001</v>
      </c>
      <c r="D258" s="47">
        <f t="shared" si="52"/>
        <v>78843955.960000008</v>
      </c>
      <c r="E258" s="47">
        <f t="shared" si="57"/>
        <v>0.20261381721013214</v>
      </c>
      <c r="F258" s="10"/>
      <c r="G258" s="11"/>
      <c r="H258" s="11"/>
      <c r="I258" s="55">
        <v>4173155</v>
      </c>
      <c r="J258" s="11"/>
      <c r="K258" s="11"/>
      <c r="L258" s="55">
        <v>8900309</v>
      </c>
      <c r="M258" s="75">
        <v>5430322</v>
      </c>
      <c r="N258" s="56"/>
      <c r="O258" s="56"/>
      <c r="P258" s="11"/>
      <c r="Q258" s="11"/>
      <c r="R258" s="55">
        <v>11691770</v>
      </c>
      <c r="S258" s="57">
        <v>5277701</v>
      </c>
      <c r="T258" s="57">
        <v>6126746</v>
      </c>
      <c r="U258" s="77">
        <f t="shared" si="58"/>
        <v>41600003</v>
      </c>
      <c r="V258" s="14">
        <f t="shared" si="59"/>
        <v>0</v>
      </c>
      <c r="W258" s="15">
        <f t="shared" si="60"/>
        <v>0</v>
      </c>
      <c r="X258" s="16">
        <f t="shared" si="61"/>
        <v>41600003</v>
      </c>
      <c r="Y258" s="16">
        <f t="shared" si="62"/>
        <v>120443958.96000001</v>
      </c>
      <c r="Z258" s="16">
        <f t="shared" si="63"/>
        <v>0.18877682443650604</v>
      </c>
      <c r="AA258" s="16">
        <f t="shared" si="64"/>
        <v>93.371933197953012</v>
      </c>
      <c r="AB258" s="14">
        <f t="shared" si="53"/>
        <v>0</v>
      </c>
      <c r="AC258" s="15">
        <f t="shared" si="54"/>
        <v>0</v>
      </c>
      <c r="AD258" s="16">
        <f t="shared" si="55"/>
        <v>52.762450201135238</v>
      </c>
      <c r="AE258" s="72">
        <f t="shared" si="56"/>
        <v>6</v>
      </c>
      <c r="AF258" s="4">
        <v>64721</v>
      </c>
      <c r="AG258" s="50">
        <v>0</v>
      </c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30"/>
      <c r="BF258" s="30"/>
    </row>
    <row r="259" spans="1:58" x14ac:dyDescent="0.2">
      <c r="A259" s="92" t="s">
        <v>297</v>
      </c>
      <c r="B259" s="53">
        <v>73602581</v>
      </c>
      <c r="C259" s="54">
        <v>42060143.530000001</v>
      </c>
      <c r="D259" s="47">
        <f t="shared" si="52"/>
        <v>115662724.53</v>
      </c>
      <c r="E259" s="47">
        <f t="shared" si="57"/>
        <v>0.29723097782963254</v>
      </c>
      <c r="F259" s="10"/>
      <c r="G259" s="11"/>
      <c r="H259" s="11"/>
      <c r="I259" s="55">
        <v>6877753</v>
      </c>
      <c r="J259" s="11"/>
      <c r="K259" s="11"/>
      <c r="L259" s="55">
        <v>14703513</v>
      </c>
      <c r="M259" s="75">
        <v>8971016</v>
      </c>
      <c r="N259" s="56"/>
      <c r="O259" s="56"/>
      <c r="P259" s="11"/>
      <c r="Q259" s="11"/>
      <c r="R259" s="55">
        <v>19315070</v>
      </c>
      <c r="S259" s="57">
        <v>8718882</v>
      </c>
      <c r="T259" s="57">
        <v>10121524</v>
      </c>
      <c r="U259" s="77">
        <f t="shared" si="58"/>
        <v>68707758</v>
      </c>
      <c r="V259" s="14">
        <f t="shared" si="59"/>
        <v>0</v>
      </c>
      <c r="W259" s="15">
        <f t="shared" si="60"/>
        <v>0</v>
      </c>
      <c r="X259" s="16">
        <f t="shared" si="61"/>
        <v>68707758</v>
      </c>
      <c r="Y259" s="16">
        <f t="shared" si="62"/>
        <v>184370482.53</v>
      </c>
      <c r="Z259" s="16">
        <f t="shared" si="63"/>
        <v>0.28897152262654013</v>
      </c>
      <c r="AA259" s="16">
        <f t="shared" si="64"/>
        <v>93.34965848548164</v>
      </c>
      <c r="AB259" s="14">
        <f t="shared" si="53"/>
        <v>0</v>
      </c>
      <c r="AC259" s="15">
        <f t="shared" si="54"/>
        <v>0</v>
      </c>
      <c r="AD259" s="16">
        <f t="shared" si="55"/>
        <v>59.403544468796376</v>
      </c>
      <c r="AE259" s="72">
        <f t="shared" si="56"/>
        <v>6</v>
      </c>
      <c r="AF259" s="4">
        <v>132657</v>
      </c>
      <c r="AG259" s="50">
        <v>0</v>
      </c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30"/>
      <c r="BF259" s="30"/>
    </row>
    <row r="260" spans="1:58" x14ac:dyDescent="0.2">
      <c r="A260" s="92" t="s">
        <v>298</v>
      </c>
      <c r="B260" s="53">
        <v>33711761</v>
      </c>
      <c r="C260" s="54">
        <v>37124709.880000003</v>
      </c>
      <c r="D260" s="47">
        <f t="shared" si="52"/>
        <v>70836470.879999995</v>
      </c>
      <c r="E260" s="47">
        <f t="shared" si="57"/>
        <v>0.1820361191664788</v>
      </c>
      <c r="F260" s="10"/>
      <c r="G260" s="11"/>
      <c r="H260" s="11"/>
      <c r="I260" s="55">
        <v>3155626</v>
      </c>
      <c r="J260" s="11"/>
      <c r="K260" s="11"/>
      <c r="L260" s="55">
        <v>6734564</v>
      </c>
      <c r="M260" s="75">
        <v>4108942</v>
      </c>
      <c r="N260" s="56"/>
      <c r="O260" s="56"/>
      <c r="P260" s="11"/>
      <c r="Q260" s="11"/>
      <c r="R260" s="55">
        <v>8846769</v>
      </c>
      <c r="S260" s="57">
        <v>3993459</v>
      </c>
      <c r="T260" s="57">
        <v>4635903</v>
      </c>
      <c r="U260" s="77">
        <f t="shared" si="58"/>
        <v>31475263</v>
      </c>
      <c r="V260" s="14">
        <f t="shared" si="59"/>
        <v>0</v>
      </c>
      <c r="W260" s="15">
        <f t="shared" si="60"/>
        <v>0</v>
      </c>
      <c r="X260" s="16">
        <f t="shared" si="61"/>
        <v>31475263</v>
      </c>
      <c r="Y260" s="16">
        <f t="shared" si="62"/>
        <v>102311733.88</v>
      </c>
      <c r="Z260" s="16">
        <f t="shared" si="63"/>
        <v>0.16035743420617371</v>
      </c>
      <c r="AA260" s="16">
        <f t="shared" si="64"/>
        <v>93.365822687221822</v>
      </c>
      <c r="AB260" s="14">
        <f t="shared" si="53"/>
        <v>0</v>
      </c>
      <c r="AC260" s="15">
        <f t="shared" si="54"/>
        <v>0</v>
      </c>
      <c r="AD260" s="16">
        <f t="shared" si="55"/>
        <v>44.433697231078092</v>
      </c>
      <c r="AE260" s="72">
        <f t="shared" si="56"/>
        <v>6</v>
      </c>
      <c r="AF260" s="4">
        <v>34393</v>
      </c>
      <c r="AG260" s="50">
        <v>0</v>
      </c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30"/>
      <c r="BF260" s="30"/>
    </row>
    <row r="261" spans="1:58" x14ac:dyDescent="0.2">
      <c r="A261" s="92" t="s">
        <v>299</v>
      </c>
      <c r="B261" s="53">
        <v>41503611</v>
      </c>
      <c r="C261" s="54">
        <v>32466439.260000002</v>
      </c>
      <c r="D261" s="47">
        <f t="shared" si="52"/>
        <v>73970050.260000005</v>
      </c>
      <c r="E261" s="47">
        <f t="shared" si="57"/>
        <v>0.19008881606609745</v>
      </c>
      <c r="F261" s="10"/>
      <c r="G261" s="11"/>
      <c r="H261" s="11"/>
      <c r="I261" s="55">
        <v>3882453</v>
      </c>
      <c r="J261" s="11"/>
      <c r="K261" s="11"/>
      <c r="L261" s="55">
        <v>8291134</v>
      </c>
      <c r="M261" s="75">
        <v>5058648</v>
      </c>
      <c r="N261" s="56"/>
      <c r="O261" s="56"/>
      <c r="P261" s="11"/>
      <c r="Q261" s="11"/>
      <c r="R261" s="55">
        <v>10891536</v>
      </c>
      <c r="S261" s="57">
        <v>4916473</v>
      </c>
      <c r="T261" s="57">
        <v>5707406</v>
      </c>
      <c r="U261" s="77">
        <f t="shared" si="58"/>
        <v>38747650</v>
      </c>
      <c r="V261" s="14">
        <f t="shared" si="59"/>
        <v>0</v>
      </c>
      <c r="W261" s="15">
        <f t="shared" si="60"/>
        <v>0</v>
      </c>
      <c r="X261" s="16">
        <f t="shared" si="61"/>
        <v>38747650</v>
      </c>
      <c r="Y261" s="16">
        <f t="shared" si="62"/>
        <v>112717700.26000001</v>
      </c>
      <c r="Z261" s="16">
        <f t="shared" si="63"/>
        <v>0.17666713795031777</v>
      </c>
      <c r="AA261" s="16">
        <f t="shared" si="64"/>
        <v>93.359707905897636</v>
      </c>
      <c r="AB261" s="14">
        <f t="shared" si="53"/>
        <v>0</v>
      </c>
      <c r="AC261" s="15">
        <f t="shared" si="54"/>
        <v>0</v>
      </c>
      <c r="AD261" s="16">
        <f t="shared" si="55"/>
        <v>52.382889918020183</v>
      </c>
      <c r="AE261" s="72">
        <f t="shared" si="56"/>
        <v>6</v>
      </c>
      <c r="AF261" s="4">
        <v>47108</v>
      </c>
      <c r="AG261" s="50">
        <v>1</v>
      </c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30"/>
      <c r="BF261" s="30"/>
    </row>
    <row r="262" spans="1:58" x14ac:dyDescent="0.2">
      <c r="A262" s="92" t="s">
        <v>300</v>
      </c>
      <c r="B262" s="53">
        <v>41811010</v>
      </c>
      <c r="C262" s="54">
        <v>34808213.710000001</v>
      </c>
      <c r="D262" s="47">
        <f t="shared" si="52"/>
        <v>76619223.710000008</v>
      </c>
      <c r="E262" s="47">
        <f t="shared" si="57"/>
        <v>0.19689668280262382</v>
      </c>
      <c r="F262" s="10"/>
      <c r="G262" s="11"/>
      <c r="H262" s="11"/>
      <c r="I262" s="55">
        <v>3909420</v>
      </c>
      <c r="J262" s="11"/>
      <c r="K262" s="11"/>
      <c r="L262" s="55">
        <v>8352543</v>
      </c>
      <c r="M262" s="76">
        <v>5096115</v>
      </c>
      <c r="N262" s="59"/>
      <c r="O262" s="59"/>
      <c r="P262" s="11"/>
      <c r="Q262" s="11"/>
      <c r="R262" s="55">
        <v>10972205</v>
      </c>
      <c r="S262" s="57">
        <v>4952887</v>
      </c>
      <c r="T262" s="57">
        <v>5749678</v>
      </c>
      <c r="U262" s="77">
        <f t="shared" si="58"/>
        <v>39032848</v>
      </c>
      <c r="V262" s="14">
        <f t="shared" si="59"/>
        <v>0</v>
      </c>
      <c r="W262" s="15">
        <f t="shared" si="60"/>
        <v>0</v>
      </c>
      <c r="X262" s="16">
        <f t="shared" si="61"/>
        <v>39032848</v>
      </c>
      <c r="Y262" s="16">
        <f t="shared" si="62"/>
        <v>115652071.71000001</v>
      </c>
      <c r="Z262" s="16">
        <f t="shared" si="63"/>
        <v>0.18126630032285412</v>
      </c>
      <c r="AA262" s="16">
        <f t="shared" si="64"/>
        <v>93.355429586608878</v>
      </c>
      <c r="AB262" s="14">
        <f t="shared" si="53"/>
        <v>0</v>
      </c>
      <c r="AC262" s="15">
        <f t="shared" si="54"/>
        <v>0</v>
      </c>
      <c r="AD262" s="16">
        <f t="shared" si="55"/>
        <v>50.943935620827233</v>
      </c>
      <c r="AE262" s="72">
        <f t="shared" si="56"/>
        <v>6</v>
      </c>
      <c r="AF262" s="4">
        <v>50279</v>
      </c>
      <c r="AG262" s="50">
        <v>1</v>
      </c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30"/>
      <c r="BF262" s="30"/>
    </row>
    <row r="263" spans="1:58" x14ac:dyDescent="0.2">
      <c r="A263" s="92" t="s">
        <v>301</v>
      </c>
      <c r="B263" s="53">
        <v>35920270</v>
      </c>
      <c r="C263" s="54">
        <v>23658513.079999998</v>
      </c>
      <c r="D263" s="47">
        <f t="shared" si="52"/>
        <v>59578783.079999998</v>
      </c>
      <c r="E263" s="47">
        <f t="shared" si="57"/>
        <v>0.15310602464819845</v>
      </c>
      <c r="F263" s="10"/>
      <c r="G263" s="11"/>
      <c r="H263" s="11"/>
      <c r="I263" s="55">
        <v>3358084</v>
      </c>
      <c r="J263" s="11"/>
      <c r="K263" s="11"/>
      <c r="L263" s="55">
        <v>7175756</v>
      </c>
      <c r="M263" s="75">
        <v>4378125</v>
      </c>
      <c r="N263" s="56"/>
      <c r="O263" s="56"/>
      <c r="P263" s="11"/>
      <c r="Q263" s="11"/>
      <c r="R263" s="55">
        <v>9426334</v>
      </c>
      <c r="S263" s="57">
        <v>4255076</v>
      </c>
      <c r="T263" s="57">
        <v>4939608</v>
      </c>
      <c r="U263" s="77">
        <f t="shared" si="58"/>
        <v>33532983</v>
      </c>
      <c r="V263" s="14">
        <f t="shared" si="59"/>
        <v>0</v>
      </c>
      <c r="W263" s="15">
        <f t="shared" si="60"/>
        <v>0</v>
      </c>
      <c r="X263" s="16">
        <f t="shared" si="61"/>
        <v>33532983</v>
      </c>
      <c r="Y263" s="16">
        <f t="shared" si="62"/>
        <v>93111766.079999998</v>
      </c>
      <c r="Z263" s="16">
        <f t="shared" si="63"/>
        <v>0.14593794217686498</v>
      </c>
      <c r="AA263" s="16">
        <f t="shared" si="64"/>
        <v>93.353928018915227</v>
      </c>
      <c r="AB263" s="14">
        <f t="shared" si="53"/>
        <v>0</v>
      </c>
      <c r="AC263" s="15">
        <f t="shared" si="54"/>
        <v>0</v>
      </c>
      <c r="AD263" s="16">
        <f t="shared" si="55"/>
        <v>56.283430554419446</v>
      </c>
      <c r="AE263" s="72">
        <f t="shared" si="56"/>
        <v>6</v>
      </c>
      <c r="AF263" s="4">
        <v>46089</v>
      </c>
      <c r="AG263" s="50">
        <v>0</v>
      </c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30"/>
      <c r="BF263" s="30"/>
    </row>
    <row r="264" spans="1:58" x14ac:dyDescent="0.2">
      <c r="A264" s="92" t="s">
        <v>302</v>
      </c>
      <c r="B264" s="53">
        <v>32856011</v>
      </c>
      <c r="C264" s="54">
        <v>36684611.530000001</v>
      </c>
      <c r="D264" s="47">
        <f t="shared" si="52"/>
        <v>69540622.530000001</v>
      </c>
      <c r="E264" s="47">
        <f t="shared" si="57"/>
        <v>0.1787060378999813</v>
      </c>
      <c r="F264" s="10"/>
      <c r="G264" s="11"/>
      <c r="H264" s="11"/>
      <c r="I264" s="55">
        <v>3072064</v>
      </c>
      <c r="J264" s="11"/>
      <c r="K264" s="11"/>
      <c r="L264" s="55">
        <v>6563612</v>
      </c>
      <c r="M264" s="75">
        <v>4004639</v>
      </c>
      <c r="N264" s="56"/>
      <c r="O264" s="56"/>
      <c r="P264" s="11"/>
      <c r="Q264" s="11"/>
      <c r="R264" s="55">
        <v>8622200</v>
      </c>
      <c r="S264" s="57">
        <v>3892087</v>
      </c>
      <c r="T264" s="57">
        <v>4518223</v>
      </c>
      <c r="U264" s="77">
        <f t="shared" si="58"/>
        <v>30672825</v>
      </c>
      <c r="V264" s="14">
        <f t="shared" si="59"/>
        <v>0</v>
      </c>
      <c r="W264" s="15">
        <f t="shared" si="60"/>
        <v>0</v>
      </c>
      <c r="X264" s="16">
        <f t="shared" si="61"/>
        <v>30672825</v>
      </c>
      <c r="Y264" s="16">
        <f t="shared" si="62"/>
        <v>100213447.53</v>
      </c>
      <c r="Z264" s="16">
        <f t="shared" si="63"/>
        <v>0.15706870277180585</v>
      </c>
      <c r="AA264" s="16">
        <f t="shared" si="64"/>
        <v>93.355291973818737</v>
      </c>
      <c r="AB264" s="14">
        <f t="shared" si="53"/>
        <v>0</v>
      </c>
      <c r="AC264" s="15">
        <f t="shared" si="54"/>
        <v>0</v>
      </c>
      <c r="AD264" s="16">
        <f t="shared" si="55"/>
        <v>44.107780293119561</v>
      </c>
      <c r="AE264" s="72">
        <f t="shared" si="56"/>
        <v>6</v>
      </c>
      <c r="AF264" s="4">
        <v>38518</v>
      </c>
      <c r="AG264" s="50">
        <v>0</v>
      </c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30"/>
      <c r="BF264" s="30"/>
    </row>
    <row r="265" spans="1:58" x14ac:dyDescent="0.2">
      <c r="A265" s="92" t="s">
        <v>303</v>
      </c>
      <c r="B265" s="53">
        <v>36664652</v>
      </c>
      <c r="C265" s="54">
        <v>34008704.539999999</v>
      </c>
      <c r="D265" s="47">
        <f t="shared" si="52"/>
        <v>70673356.539999992</v>
      </c>
      <c r="E265" s="47">
        <f t="shared" si="57"/>
        <v>0.18161694665456324</v>
      </c>
      <c r="F265" s="10"/>
      <c r="G265" s="11"/>
      <c r="H265" s="11"/>
      <c r="I265" s="55">
        <v>3428079</v>
      </c>
      <c r="J265" s="11"/>
      <c r="K265" s="11"/>
      <c r="L265" s="55">
        <v>7324460</v>
      </c>
      <c r="M265" s="75">
        <v>4468854</v>
      </c>
      <c r="N265" s="56"/>
      <c r="O265" s="56"/>
      <c r="P265" s="11"/>
      <c r="Q265" s="11"/>
      <c r="R265" s="55">
        <v>9621678</v>
      </c>
      <c r="S265" s="57">
        <v>4343255</v>
      </c>
      <c r="T265" s="57">
        <v>5041972</v>
      </c>
      <c r="U265" s="77">
        <f t="shared" si="58"/>
        <v>34228298</v>
      </c>
      <c r="V265" s="14">
        <f t="shared" si="59"/>
        <v>0</v>
      </c>
      <c r="W265" s="15">
        <f t="shared" si="60"/>
        <v>0</v>
      </c>
      <c r="X265" s="16">
        <f t="shared" si="61"/>
        <v>34228298</v>
      </c>
      <c r="Y265" s="16">
        <f t="shared" si="62"/>
        <v>104901654.53999999</v>
      </c>
      <c r="Z265" s="16">
        <f t="shared" si="63"/>
        <v>0.1644167245347129</v>
      </c>
      <c r="AA265" s="16">
        <f t="shared" si="64"/>
        <v>93.355033071089835</v>
      </c>
      <c r="AB265" s="14">
        <f t="shared" si="53"/>
        <v>0</v>
      </c>
      <c r="AC265" s="15">
        <f t="shared" si="54"/>
        <v>0</v>
      </c>
      <c r="AD265" s="16">
        <f t="shared" si="55"/>
        <v>48.431685822969698</v>
      </c>
      <c r="AE265" s="72">
        <f t="shared" si="56"/>
        <v>6</v>
      </c>
      <c r="AF265" s="4">
        <v>42917</v>
      </c>
      <c r="AG265" s="50">
        <v>0</v>
      </c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30"/>
      <c r="BF265" s="30"/>
    </row>
    <row r="266" spans="1:58" x14ac:dyDescent="0.2">
      <c r="A266" s="92" t="s">
        <v>304</v>
      </c>
      <c r="B266" s="53">
        <v>56295040</v>
      </c>
      <c r="C266" s="54">
        <v>35472617.689999998</v>
      </c>
      <c r="D266" s="47">
        <f t="shared" si="52"/>
        <v>91767657.689999998</v>
      </c>
      <c r="E266" s="47">
        <f t="shared" si="57"/>
        <v>0.2358252474094101</v>
      </c>
      <c r="F266" s="10"/>
      <c r="G266" s="11"/>
      <c r="H266" s="11"/>
      <c r="I266" s="55">
        <v>5275193</v>
      </c>
      <c r="J266" s="11"/>
      <c r="K266" s="11"/>
      <c r="L266" s="55">
        <v>11246003</v>
      </c>
      <c r="M266" s="75">
        <v>6861495</v>
      </c>
      <c r="N266" s="56"/>
      <c r="O266" s="56"/>
      <c r="P266" s="11"/>
      <c r="Q266" s="11"/>
      <c r="R266" s="55">
        <v>14773159</v>
      </c>
      <c r="S266" s="57">
        <v>6668649</v>
      </c>
      <c r="T266" s="57">
        <v>7741462</v>
      </c>
      <c r="U266" s="77">
        <f t="shared" si="58"/>
        <v>52565961</v>
      </c>
      <c r="V266" s="14">
        <f t="shared" si="59"/>
        <v>0</v>
      </c>
      <c r="W266" s="15">
        <f t="shared" si="60"/>
        <v>0</v>
      </c>
      <c r="X266" s="16">
        <f t="shared" si="61"/>
        <v>52565961</v>
      </c>
      <c r="Y266" s="16">
        <f t="shared" si="62"/>
        <v>144333618.69</v>
      </c>
      <c r="Z266" s="16">
        <f t="shared" si="63"/>
        <v>0.22622008136395233</v>
      </c>
      <c r="AA266" s="16">
        <f t="shared" si="64"/>
        <v>93.375830268528091</v>
      </c>
      <c r="AB266" s="14">
        <f t="shared" si="53"/>
        <v>0</v>
      </c>
      <c r="AC266" s="15">
        <f t="shared" si="54"/>
        <v>0</v>
      </c>
      <c r="AD266" s="16">
        <f t="shared" si="55"/>
        <v>57.28157645428076</v>
      </c>
      <c r="AE266" s="72">
        <f t="shared" si="56"/>
        <v>6</v>
      </c>
      <c r="AF266" s="4">
        <v>91064</v>
      </c>
      <c r="AG266" s="50">
        <v>0</v>
      </c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30"/>
      <c r="BF266" s="30"/>
    </row>
    <row r="267" spans="1:58" x14ac:dyDescent="0.2">
      <c r="A267" s="92" t="s">
        <v>305</v>
      </c>
      <c r="B267" s="53">
        <v>29023229</v>
      </c>
      <c r="C267" s="54">
        <v>23722777.359999999</v>
      </c>
      <c r="D267" s="47">
        <f t="shared" si="52"/>
        <v>52746006.359999999</v>
      </c>
      <c r="E267" s="47">
        <f t="shared" si="57"/>
        <v>0.13554710137339368</v>
      </c>
      <c r="F267" s="10"/>
      <c r="G267" s="11"/>
      <c r="H267" s="11"/>
      <c r="I267" s="55">
        <v>2716331</v>
      </c>
      <c r="J267" s="11"/>
      <c r="K267" s="11"/>
      <c r="L267" s="55">
        <v>5797941</v>
      </c>
      <c r="M267" s="75">
        <v>3537483</v>
      </c>
      <c r="N267" s="56"/>
      <c r="O267" s="56"/>
      <c r="P267" s="11"/>
      <c r="Q267" s="11"/>
      <c r="R267" s="55">
        <v>7616386</v>
      </c>
      <c r="S267" s="57">
        <v>3438060</v>
      </c>
      <c r="T267" s="57">
        <v>3991155</v>
      </c>
      <c r="U267" s="77">
        <f t="shared" si="58"/>
        <v>27097356</v>
      </c>
      <c r="V267" s="14">
        <f t="shared" si="59"/>
        <v>0</v>
      </c>
      <c r="W267" s="15">
        <f t="shared" si="60"/>
        <v>0</v>
      </c>
      <c r="X267" s="16">
        <f t="shared" si="61"/>
        <v>27097356</v>
      </c>
      <c r="Y267" s="16">
        <f t="shared" si="62"/>
        <v>79843362.359999999</v>
      </c>
      <c r="Z267" s="16">
        <f t="shared" si="63"/>
        <v>0.12514182138150845</v>
      </c>
      <c r="AA267" s="16">
        <f t="shared" si="64"/>
        <v>93.364373757310048</v>
      </c>
      <c r="AB267" s="14">
        <f t="shared" si="53"/>
        <v>0</v>
      </c>
      <c r="AC267" s="15">
        <f t="shared" si="54"/>
        <v>0</v>
      </c>
      <c r="AD267" s="16">
        <f t="shared" si="55"/>
        <v>51.373284671177146</v>
      </c>
      <c r="AE267" s="72">
        <f t="shared" si="56"/>
        <v>6</v>
      </c>
      <c r="AF267" s="4">
        <v>28616</v>
      </c>
      <c r="AG267" s="50">
        <v>1</v>
      </c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30"/>
      <c r="BF267" s="30"/>
    </row>
    <row r="268" spans="1:58" x14ac:dyDescent="0.2">
      <c r="A268" s="92" t="s">
        <v>306</v>
      </c>
      <c r="B268" s="53">
        <v>31263158</v>
      </c>
      <c r="C268" s="54">
        <v>20705321.210000001</v>
      </c>
      <c r="D268" s="47">
        <f t="shared" si="52"/>
        <v>51968479.210000001</v>
      </c>
      <c r="E268" s="47">
        <f t="shared" si="57"/>
        <v>0.1335490059971807</v>
      </c>
      <c r="F268" s="10"/>
      <c r="G268" s="11"/>
      <c r="H268" s="11"/>
      <c r="I268" s="55">
        <v>2925371</v>
      </c>
      <c r="J268" s="11"/>
      <c r="K268" s="11"/>
      <c r="L268" s="55">
        <v>6245409</v>
      </c>
      <c r="M268" s="75">
        <v>3810495</v>
      </c>
      <c r="N268" s="56"/>
      <c r="O268" s="56"/>
      <c r="P268" s="11"/>
      <c r="Q268" s="11"/>
      <c r="R268" s="55">
        <v>8204197</v>
      </c>
      <c r="S268" s="57">
        <v>3703400</v>
      </c>
      <c r="T268" s="57">
        <v>4299181</v>
      </c>
      <c r="U268" s="77">
        <f t="shared" si="58"/>
        <v>29188053</v>
      </c>
      <c r="V268" s="14">
        <f t="shared" si="59"/>
        <v>0</v>
      </c>
      <c r="W268" s="15">
        <f t="shared" si="60"/>
        <v>0</v>
      </c>
      <c r="X268" s="16">
        <f t="shared" si="61"/>
        <v>29188053</v>
      </c>
      <c r="Y268" s="16">
        <f t="shared" si="62"/>
        <v>81156532.210000008</v>
      </c>
      <c r="Z268" s="16">
        <f t="shared" si="63"/>
        <v>0.12720000708355009</v>
      </c>
      <c r="AA268" s="16">
        <f t="shared" si="64"/>
        <v>93.362458776557375</v>
      </c>
      <c r="AB268" s="14">
        <f t="shared" si="53"/>
        <v>0</v>
      </c>
      <c r="AC268" s="15">
        <f t="shared" si="54"/>
        <v>0</v>
      </c>
      <c r="AD268" s="16">
        <f t="shared" si="55"/>
        <v>56.164916587329174</v>
      </c>
      <c r="AE268" s="72">
        <f t="shared" si="56"/>
        <v>6</v>
      </c>
      <c r="AF268" s="4">
        <v>22888</v>
      </c>
      <c r="AG268" s="50">
        <v>1</v>
      </c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30"/>
      <c r="BF268" s="30"/>
    </row>
    <row r="269" spans="1:58" x14ac:dyDescent="0.2">
      <c r="A269" s="92" t="s">
        <v>307</v>
      </c>
      <c r="B269" s="53">
        <v>23062800</v>
      </c>
      <c r="C269" s="54">
        <v>34690624.509999998</v>
      </c>
      <c r="D269" s="47">
        <f t="shared" si="52"/>
        <v>57753424.509999998</v>
      </c>
      <c r="E269" s="47">
        <f t="shared" si="57"/>
        <v>0.1484152038599498</v>
      </c>
      <c r="F269" s="10"/>
      <c r="G269" s="11"/>
      <c r="H269" s="11"/>
      <c r="I269" s="55">
        <v>2159211</v>
      </c>
      <c r="J269" s="11"/>
      <c r="K269" s="11"/>
      <c r="L269" s="55">
        <v>4607232</v>
      </c>
      <c r="M269" s="75">
        <v>2810999</v>
      </c>
      <c r="N269" s="56"/>
      <c r="O269" s="56"/>
      <c r="P269" s="11"/>
      <c r="Q269" s="11"/>
      <c r="R269" s="55">
        <v>6052228</v>
      </c>
      <c r="S269" s="57">
        <v>2731994</v>
      </c>
      <c r="T269" s="57">
        <v>3171501</v>
      </c>
      <c r="U269" s="77">
        <f t="shared" si="58"/>
        <v>21533165</v>
      </c>
      <c r="V269" s="14">
        <f t="shared" si="59"/>
        <v>0</v>
      </c>
      <c r="W269" s="15">
        <f t="shared" si="60"/>
        <v>0</v>
      </c>
      <c r="X269" s="16">
        <f t="shared" si="61"/>
        <v>21533165</v>
      </c>
      <c r="Y269" s="16">
        <f t="shared" si="62"/>
        <v>79286589.50999999</v>
      </c>
      <c r="Z269" s="16">
        <f t="shared" si="63"/>
        <v>0.12426916814540574</v>
      </c>
      <c r="AA269" s="16">
        <f t="shared" si="64"/>
        <v>93.367522590492044</v>
      </c>
      <c r="AB269" s="14">
        <f t="shared" si="53"/>
        <v>0</v>
      </c>
      <c r="AC269" s="15">
        <f t="shared" si="54"/>
        <v>0</v>
      </c>
      <c r="AD269" s="16">
        <f t="shared" si="55"/>
        <v>37.284654862797851</v>
      </c>
      <c r="AE269" s="72">
        <f t="shared" si="56"/>
        <v>6</v>
      </c>
      <c r="AF269" s="4">
        <v>13693</v>
      </c>
      <c r="AG269" s="50">
        <v>1</v>
      </c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30"/>
      <c r="BF269" s="30"/>
    </row>
    <row r="270" spans="1:58" x14ac:dyDescent="0.2">
      <c r="A270" s="92" t="s">
        <v>308</v>
      </c>
      <c r="B270" s="53">
        <v>25171165</v>
      </c>
      <c r="C270" s="54">
        <v>34152862.479999997</v>
      </c>
      <c r="D270" s="47">
        <f t="shared" si="52"/>
        <v>59324027.479999997</v>
      </c>
      <c r="E270" s="47">
        <f t="shared" si="57"/>
        <v>0.15245135170664989</v>
      </c>
      <c r="F270" s="10"/>
      <c r="G270" s="11"/>
      <c r="H270" s="11"/>
      <c r="I270" s="55">
        <v>2355299</v>
      </c>
      <c r="J270" s="11"/>
      <c r="K270" s="11"/>
      <c r="L270" s="55">
        <v>5028418</v>
      </c>
      <c r="M270" s="75">
        <v>3067976</v>
      </c>
      <c r="N270" s="56"/>
      <c r="O270" s="56"/>
      <c r="P270" s="11"/>
      <c r="Q270" s="11"/>
      <c r="R270" s="55">
        <v>6605513</v>
      </c>
      <c r="S270" s="57">
        <v>2981749</v>
      </c>
      <c r="T270" s="57">
        <v>3461435</v>
      </c>
      <c r="U270" s="77">
        <f t="shared" si="58"/>
        <v>23500390</v>
      </c>
      <c r="V270" s="14">
        <f t="shared" si="59"/>
        <v>0</v>
      </c>
      <c r="W270" s="15">
        <f t="shared" si="60"/>
        <v>0</v>
      </c>
      <c r="X270" s="16">
        <f t="shared" si="61"/>
        <v>23500390</v>
      </c>
      <c r="Y270" s="16">
        <f t="shared" si="62"/>
        <v>82824417.479999989</v>
      </c>
      <c r="Z270" s="16">
        <f t="shared" si="63"/>
        <v>0.12981415301094848</v>
      </c>
      <c r="AA270" s="16">
        <f t="shared" si="64"/>
        <v>93.362345366215678</v>
      </c>
      <c r="AB270" s="14">
        <f t="shared" si="53"/>
        <v>0</v>
      </c>
      <c r="AC270" s="15">
        <f t="shared" si="54"/>
        <v>0</v>
      </c>
      <c r="AD270" s="16">
        <f t="shared" si="55"/>
        <v>39.613611884194349</v>
      </c>
      <c r="AE270" s="72">
        <f t="shared" si="56"/>
        <v>6</v>
      </c>
      <c r="AF270" s="4">
        <v>19829</v>
      </c>
      <c r="AG270" s="50">
        <v>0</v>
      </c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30"/>
      <c r="BF270" s="30"/>
    </row>
    <row r="271" spans="1:58" x14ac:dyDescent="0.2">
      <c r="A271" s="92" t="s">
        <v>309</v>
      </c>
      <c r="B271" s="53">
        <v>32922028</v>
      </c>
      <c r="C271" s="54">
        <v>31790022.559999999</v>
      </c>
      <c r="D271" s="47">
        <f t="shared" si="52"/>
        <v>64712050.560000002</v>
      </c>
      <c r="E271" s="47">
        <f t="shared" si="57"/>
        <v>0.16629753573131933</v>
      </c>
      <c r="F271" s="10"/>
      <c r="G271" s="11"/>
      <c r="H271" s="11"/>
      <c r="I271" s="55">
        <v>3081399</v>
      </c>
      <c r="J271" s="11"/>
      <c r="K271" s="11"/>
      <c r="L271" s="55">
        <v>6576800</v>
      </c>
      <c r="M271" s="75">
        <v>4012686</v>
      </c>
      <c r="N271" s="56"/>
      <c r="O271" s="56"/>
      <c r="P271" s="11"/>
      <c r="Q271" s="11"/>
      <c r="R271" s="55">
        <v>8639524</v>
      </c>
      <c r="S271" s="57">
        <v>3899908</v>
      </c>
      <c r="T271" s="57">
        <v>4527302</v>
      </c>
      <c r="U271" s="77">
        <f t="shared" si="58"/>
        <v>30737619</v>
      </c>
      <c r="V271" s="14">
        <f t="shared" si="59"/>
        <v>0</v>
      </c>
      <c r="W271" s="15">
        <f t="shared" si="60"/>
        <v>0</v>
      </c>
      <c r="X271" s="16">
        <f t="shared" si="61"/>
        <v>30737619</v>
      </c>
      <c r="Y271" s="16">
        <f t="shared" si="62"/>
        <v>95449669.560000002</v>
      </c>
      <c r="Z271" s="16">
        <f t="shared" si="63"/>
        <v>0.14960223550136478</v>
      </c>
      <c r="AA271" s="16">
        <f t="shared" si="64"/>
        <v>93.364901457467937</v>
      </c>
      <c r="AB271" s="14">
        <f t="shared" si="53"/>
        <v>0</v>
      </c>
      <c r="AC271" s="15">
        <f t="shared" si="54"/>
        <v>0</v>
      </c>
      <c r="AD271" s="16">
        <f t="shared" si="55"/>
        <v>47.499065064397179</v>
      </c>
      <c r="AE271" s="72">
        <f t="shared" si="56"/>
        <v>6</v>
      </c>
      <c r="AF271" s="4">
        <v>33072</v>
      </c>
      <c r="AG271" s="50">
        <v>0</v>
      </c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30"/>
      <c r="BF271" s="30"/>
    </row>
    <row r="272" spans="1:58" x14ac:dyDescent="0.2">
      <c r="A272" s="92" t="s">
        <v>310</v>
      </c>
      <c r="B272" s="53">
        <v>40200503</v>
      </c>
      <c r="C272" s="54">
        <v>25135975.350000001</v>
      </c>
      <c r="D272" s="47">
        <f t="shared" si="52"/>
        <v>65336478.350000001</v>
      </c>
      <c r="E272" s="47">
        <f t="shared" si="57"/>
        <v>0.16790219516987126</v>
      </c>
      <c r="F272" s="10"/>
      <c r="G272" s="11"/>
      <c r="H272" s="11"/>
      <c r="I272" s="55">
        <v>3761334</v>
      </c>
      <c r="J272" s="11"/>
      <c r="K272" s="11"/>
      <c r="L272" s="55">
        <v>8030814</v>
      </c>
      <c r="M272" s="75">
        <v>4899819</v>
      </c>
      <c r="N272" s="56"/>
      <c r="O272" s="56"/>
      <c r="P272" s="11"/>
      <c r="Q272" s="11"/>
      <c r="R272" s="55">
        <v>10549569</v>
      </c>
      <c r="S272" s="57">
        <v>4762108</v>
      </c>
      <c r="T272" s="57">
        <v>5528208</v>
      </c>
      <c r="U272" s="77">
        <f t="shared" si="58"/>
        <v>37531852</v>
      </c>
      <c r="V272" s="14">
        <f t="shared" si="59"/>
        <v>0</v>
      </c>
      <c r="W272" s="15">
        <f t="shared" si="60"/>
        <v>0</v>
      </c>
      <c r="X272" s="16">
        <f t="shared" si="61"/>
        <v>37531852</v>
      </c>
      <c r="Y272" s="16">
        <f t="shared" si="62"/>
        <v>102868330.34999999</v>
      </c>
      <c r="Z272" s="16">
        <f t="shared" si="63"/>
        <v>0.16122981099456923</v>
      </c>
      <c r="AA272" s="16">
        <f t="shared" si="64"/>
        <v>93.361647738586754</v>
      </c>
      <c r="AB272" s="14">
        <f t="shared" si="53"/>
        <v>0</v>
      </c>
      <c r="AC272" s="15">
        <f t="shared" si="54"/>
        <v>0</v>
      </c>
      <c r="AD272" s="16">
        <f t="shared" si="55"/>
        <v>57.443947007590744</v>
      </c>
      <c r="AE272" s="72">
        <f t="shared" si="56"/>
        <v>6</v>
      </c>
      <c r="AF272" s="4">
        <v>54583</v>
      </c>
      <c r="AG272" s="50">
        <v>0</v>
      </c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30"/>
      <c r="BF272" s="30"/>
    </row>
    <row r="273" spans="1:58" x14ac:dyDescent="0.2">
      <c r="A273" s="92" t="s">
        <v>311</v>
      </c>
      <c r="B273" s="53">
        <v>26955187</v>
      </c>
      <c r="C273" s="54">
        <v>24136797.050000001</v>
      </c>
      <c r="D273" s="47">
        <f t="shared" si="52"/>
        <v>51091984.049999997</v>
      </c>
      <c r="E273" s="47">
        <f t="shared" si="57"/>
        <v>0.13129658185164567</v>
      </c>
      <c r="F273" s="10"/>
      <c r="G273" s="11"/>
      <c r="H273" s="11"/>
      <c r="I273" s="55">
        <v>2521878</v>
      </c>
      <c r="J273" s="11"/>
      <c r="K273" s="11"/>
      <c r="L273" s="55">
        <v>5384811</v>
      </c>
      <c r="M273" s="75">
        <v>3285420</v>
      </c>
      <c r="N273" s="56"/>
      <c r="O273" s="56"/>
      <c r="P273" s="11"/>
      <c r="Q273" s="11"/>
      <c r="R273" s="55">
        <v>7073683</v>
      </c>
      <c r="S273" s="57">
        <v>3193082</v>
      </c>
      <c r="T273" s="57">
        <v>3706766</v>
      </c>
      <c r="U273" s="77">
        <f t="shared" si="58"/>
        <v>25165640</v>
      </c>
      <c r="V273" s="14">
        <f t="shared" si="59"/>
        <v>0</v>
      </c>
      <c r="W273" s="15">
        <f t="shared" si="60"/>
        <v>0</v>
      </c>
      <c r="X273" s="16">
        <f t="shared" si="61"/>
        <v>25165640</v>
      </c>
      <c r="Y273" s="16">
        <f t="shared" si="62"/>
        <v>76257624.049999997</v>
      </c>
      <c r="Z273" s="16">
        <f t="shared" si="63"/>
        <v>0.11952174464817118</v>
      </c>
      <c r="AA273" s="16">
        <f t="shared" si="64"/>
        <v>93.361029177797946</v>
      </c>
      <c r="AB273" s="14">
        <f t="shared" si="53"/>
        <v>0</v>
      </c>
      <c r="AC273" s="15">
        <f t="shared" si="54"/>
        <v>0</v>
      </c>
      <c r="AD273" s="16">
        <f t="shared" si="55"/>
        <v>49.255554404331264</v>
      </c>
      <c r="AE273" s="72">
        <f t="shared" si="56"/>
        <v>6</v>
      </c>
      <c r="AF273" s="4">
        <v>19194</v>
      </c>
      <c r="AG273" s="50">
        <v>0</v>
      </c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30"/>
      <c r="BF273" s="30"/>
    </row>
    <row r="274" spans="1:58" x14ac:dyDescent="0.2">
      <c r="A274" s="92" t="s">
        <v>312</v>
      </c>
      <c r="B274" s="53">
        <v>137009234</v>
      </c>
      <c r="C274" s="54">
        <v>34354579.590000004</v>
      </c>
      <c r="D274" s="47">
        <f t="shared" si="52"/>
        <v>171363813.59</v>
      </c>
      <c r="E274" s="47">
        <f t="shared" si="57"/>
        <v>0.44037207393259536</v>
      </c>
      <c r="F274" s="10"/>
      <c r="G274" s="11"/>
      <c r="H274" s="11"/>
      <c r="I274" s="55">
        <v>12839832</v>
      </c>
      <c r="J274" s="11"/>
      <c r="K274" s="11"/>
      <c r="L274" s="55">
        <v>27370196</v>
      </c>
      <c r="M274" s="75">
        <v>16699306</v>
      </c>
      <c r="N274" s="56"/>
      <c r="O274" s="56"/>
      <c r="P274" s="11"/>
      <c r="Q274" s="11"/>
      <c r="R274" s="55">
        <v>35954486</v>
      </c>
      <c r="S274" s="57">
        <v>16229966</v>
      </c>
      <c r="T274" s="57">
        <v>18840946</v>
      </c>
      <c r="U274" s="77">
        <f t="shared" si="58"/>
        <v>127934732</v>
      </c>
      <c r="V274" s="14">
        <f t="shared" si="59"/>
        <v>0</v>
      </c>
      <c r="W274" s="15">
        <f t="shared" si="60"/>
        <v>0</v>
      </c>
      <c r="X274" s="16">
        <f t="shared" si="61"/>
        <v>127934732</v>
      </c>
      <c r="Y274" s="16">
        <f t="shared" si="62"/>
        <v>299298545.59000003</v>
      </c>
      <c r="Z274" s="16">
        <f t="shared" si="63"/>
        <v>0.46910305409098313</v>
      </c>
      <c r="AA274" s="16">
        <f t="shared" si="64"/>
        <v>93.376722330992664</v>
      </c>
      <c r="AB274" s="14">
        <f t="shared" si="53"/>
        <v>0</v>
      </c>
      <c r="AC274" s="15">
        <f t="shared" si="54"/>
        <v>0</v>
      </c>
      <c r="AD274" s="16">
        <f t="shared" si="55"/>
        <v>74.656795574176968</v>
      </c>
      <c r="AE274" s="72">
        <f t="shared" si="56"/>
        <v>6</v>
      </c>
      <c r="AF274" s="4">
        <v>282834</v>
      </c>
      <c r="AG274" s="50">
        <v>0</v>
      </c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30"/>
      <c r="BF274" s="30"/>
    </row>
    <row r="275" spans="1:58" x14ac:dyDescent="0.2">
      <c r="A275" s="92" t="s">
        <v>313</v>
      </c>
      <c r="B275" s="53">
        <v>21523173</v>
      </c>
      <c r="C275" s="54">
        <v>38326430.82</v>
      </c>
      <c r="D275" s="47">
        <f t="shared" si="52"/>
        <v>59849603.82</v>
      </c>
      <c r="E275" s="47">
        <f t="shared" si="57"/>
        <v>0.15380198191268313</v>
      </c>
      <c r="F275" s="10"/>
      <c r="G275" s="11"/>
      <c r="H275" s="11"/>
      <c r="I275" s="55">
        <v>2014224</v>
      </c>
      <c r="J275" s="11"/>
      <c r="K275" s="11"/>
      <c r="L275" s="55">
        <v>4299662</v>
      </c>
      <c r="M275" s="75">
        <v>2623342</v>
      </c>
      <c r="N275" s="56"/>
      <c r="O275" s="56"/>
      <c r="P275" s="11"/>
      <c r="Q275" s="11"/>
      <c r="R275" s="55">
        <v>5648193</v>
      </c>
      <c r="S275" s="57">
        <v>2549612</v>
      </c>
      <c r="T275" s="57">
        <v>2959778</v>
      </c>
      <c r="U275" s="77">
        <f t="shared" si="58"/>
        <v>20094811</v>
      </c>
      <c r="V275" s="14">
        <f t="shared" si="59"/>
        <v>0</v>
      </c>
      <c r="W275" s="15">
        <f t="shared" si="60"/>
        <v>0</v>
      </c>
      <c r="X275" s="16">
        <f t="shared" si="61"/>
        <v>20094811</v>
      </c>
      <c r="Y275" s="16">
        <f t="shared" si="62"/>
        <v>79944414.819999993</v>
      </c>
      <c r="Z275" s="16">
        <f t="shared" si="63"/>
        <v>0.12530020510340714</v>
      </c>
      <c r="AA275" s="16">
        <f t="shared" si="64"/>
        <v>93.363608609195296</v>
      </c>
      <c r="AB275" s="14">
        <f t="shared" si="53"/>
        <v>0</v>
      </c>
      <c r="AC275" s="15">
        <f t="shared" si="54"/>
        <v>0</v>
      </c>
      <c r="AD275" s="16">
        <f t="shared" si="55"/>
        <v>33.575512146138713</v>
      </c>
      <c r="AE275" s="72">
        <f t="shared" si="56"/>
        <v>6</v>
      </c>
      <c r="AF275" s="4">
        <v>10710</v>
      </c>
      <c r="AG275" s="50">
        <v>0</v>
      </c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30"/>
      <c r="BF275" s="30"/>
    </row>
    <row r="276" spans="1:58" x14ac:dyDescent="0.2">
      <c r="A276" s="92" t="s">
        <v>314</v>
      </c>
      <c r="B276" s="53">
        <v>21441955</v>
      </c>
      <c r="C276" s="54">
        <v>24523818.989999998</v>
      </c>
      <c r="D276" s="47">
        <f t="shared" si="52"/>
        <v>45965773.989999995</v>
      </c>
      <c r="E276" s="47">
        <f t="shared" si="57"/>
        <v>0.1181232069818647</v>
      </c>
      <c r="F276" s="10"/>
      <c r="G276" s="11"/>
      <c r="H276" s="11"/>
      <c r="I276" s="55">
        <v>2007007</v>
      </c>
      <c r="J276" s="11"/>
      <c r="K276" s="11"/>
      <c r="L276" s="55">
        <v>4283438</v>
      </c>
      <c r="M276" s="75">
        <v>2613443</v>
      </c>
      <c r="N276" s="56"/>
      <c r="O276" s="56"/>
      <c r="P276" s="11"/>
      <c r="Q276" s="11"/>
      <c r="R276" s="55">
        <v>5626880</v>
      </c>
      <c r="S276" s="57">
        <v>2539991</v>
      </c>
      <c r="T276" s="57">
        <v>2948610</v>
      </c>
      <c r="U276" s="77">
        <f t="shared" si="58"/>
        <v>20019369</v>
      </c>
      <c r="V276" s="14">
        <f t="shared" si="59"/>
        <v>0</v>
      </c>
      <c r="W276" s="15">
        <f t="shared" si="60"/>
        <v>0</v>
      </c>
      <c r="X276" s="16">
        <f t="shared" si="61"/>
        <v>20019369</v>
      </c>
      <c r="Y276" s="16">
        <f t="shared" si="62"/>
        <v>65985142.989999995</v>
      </c>
      <c r="Z276" s="16">
        <f t="shared" si="63"/>
        <v>0.10342125799582713</v>
      </c>
      <c r="AA276" s="16">
        <f t="shared" si="64"/>
        <v>93.365409077670392</v>
      </c>
      <c r="AB276" s="14">
        <f t="shared" si="53"/>
        <v>0</v>
      </c>
      <c r="AC276" s="15">
        <f t="shared" si="54"/>
        <v>0</v>
      </c>
      <c r="AD276" s="16">
        <f t="shared" si="55"/>
        <v>43.552772557153673</v>
      </c>
      <c r="AE276" s="72">
        <f t="shared" si="56"/>
        <v>6</v>
      </c>
      <c r="AF276" s="4">
        <v>7728</v>
      </c>
      <c r="AG276" s="50">
        <v>1</v>
      </c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30"/>
      <c r="BF276" s="30"/>
    </row>
    <row r="277" spans="1:58" x14ac:dyDescent="0.2">
      <c r="A277" s="92" t="s">
        <v>315</v>
      </c>
      <c r="B277" s="53">
        <v>32017874</v>
      </c>
      <c r="C277" s="54">
        <v>31482525.07</v>
      </c>
      <c r="D277" s="47">
        <f t="shared" si="52"/>
        <v>63500399.07</v>
      </c>
      <c r="E277" s="47">
        <f t="shared" si="57"/>
        <v>0.16318382421687183</v>
      </c>
      <c r="F277" s="10"/>
      <c r="G277" s="11"/>
      <c r="H277" s="11"/>
      <c r="I277" s="55">
        <v>2996747</v>
      </c>
      <c r="J277" s="11"/>
      <c r="K277" s="11"/>
      <c r="L277" s="55">
        <v>6396178</v>
      </c>
      <c r="M277" s="75">
        <v>3902484</v>
      </c>
      <c r="N277" s="56"/>
      <c r="O277" s="56"/>
      <c r="P277" s="11"/>
      <c r="Q277" s="11"/>
      <c r="R277" s="55">
        <v>8402253</v>
      </c>
      <c r="S277" s="57">
        <v>3792803</v>
      </c>
      <c r="T277" s="57">
        <v>4402966</v>
      </c>
      <c r="U277" s="77">
        <f t="shared" si="58"/>
        <v>29893431</v>
      </c>
      <c r="V277" s="14">
        <f t="shared" si="59"/>
        <v>0</v>
      </c>
      <c r="W277" s="15">
        <f t="shared" si="60"/>
        <v>0</v>
      </c>
      <c r="X277" s="16">
        <f t="shared" si="61"/>
        <v>29893431</v>
      </c>
      <c r="Y277" s="16">
        <f t="shared" si="62"/>
        <v>93393830.069999993</v>
      </c>
      <c r="Z277" s="16">
        <f t="shared" si="63"/>
        <v>0.14638003279543865</v>
      </c>
      <c r="AA277" s="16">
        <f t="shared" si="64"/>
        <v>93.364821786730744</v>
      </c>
      <c r="AB277" s="14">
        <f t="shared" si="53"/>
        <v>0</v>
      </c>
      <c r="AC277" s="15">
        <f t="shared" si="54"/>
        <v>0</v>
      </c>
      <c r="AD277" s="16">
        <f t="shared" si="55"/>
        <v>47.075973439232747</v>
      </c>
      <c r="AE277" s="72">
        <f t="shared" si="56"/>
        <v>6</v>
      </c>
      <c r="AF277" s="4">
        <v>20968</v>
      </c>
      <c r="AG277" s="50">
        <v>1</v>
      </c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30"/>
      <c r="BF277" s="30"/>
    </row>
    <row r="278" spans="1:58" x14ac:dyDescent="0.2">
      <c r="A278" s="92" t="s">
        <v>316</v>
      </c>
      <c r="B278" s="53">
        <v>21798631</v>
      </c>
      <c r="C278" s="54">
        <v>43541401.439999998</v>
      </c>
      <c r="D278" s="47">
        <f t="shared" si="52"/>
        <v>65340032.439999998</v>
      </c>
      <c r="E278" s="47">
        <f t="shared" si="57"/>
        <v>0.16791132849826454</v>
      </c>
      <c r="F278" s="10"/>
      <c r="G278" s="11"/>
      <c r="H278" s="11"/>
      <c r="I278" s="55">
        <v>2040318</v>
      </c>
      <c r="J278" s="11"/>
      <c r="K278" s="11"/>
      <c r="L278" s="55">
        <v>4354690</v>
      </c>
      <c r="M278" s="75">
        <v>2656916</v>
      </c>
      <c r="N278" s="56"/>
      <c r="O278" s="56"/>
      <c r="P278" s="11"/>
      <c r="Q278" s="11"/>
      <c r="R278" s="55">
        <v>5720480</v>
      </c>
      <c r="S278" s="57">
        <v>2582242</v>
      </c>
      <c r="T278" s="57">
        <v>2997658</v>
      </c>
      <c r="U278" s="77">
        <f t="shared" si="58"/>
        <v>20352304</v>
      </c>
      <c r="V278" s="14">
        <f t="shared" si="59"/>
        <v>0</v>
      </c>
      <c r="W278" s="15">
        <f t="shared" si="60"/>
        <v>0</v>
      </c>
      <c r="X278" s="16">
        <f t="shared" si="61"/>
        <v>20352304</v>
      </c>
      <c r="Y278" s="16">
        <f t="shared" si="62"/>
        <v>85692336.439999998</v>
      </c>
      <c r="Z278" s="16">
        <f t="shared" si="63"/>
        <v>0.13430916163308992</v>
      </c>
      <c r="AA278" s="16">
        <f t="shared" si="64"/>
        <v>93.365055814743585</v>
      </c>
      <c r="AB278" s="14">
        <f t="shared" si="53"/>
        <v>0</v>
      </c>
      <c r="AC278" s="15">
        <f t="shared" si="54"/>
        <v>0</v>
      </c>
      <c r="AD278" s="16">
        <f t="shared" si="55"/>
        <v>31.14829185107763</v>
      </c>
      <c r="AE278" s="72">
        <f t="shared" si="56"/>
        <v>6</v>
      </c>
      <c r="AF278" s="4">
        <v>10558</v>
      </c>
      <c r="AG278" s="50">
        <v>1</v>
      </c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30"/>
      <c r="BF278" s="30"/>
    </row>
    <row r="279" spans="1:58" x14ac:dyDescent="0.2">
      <c r="A279" s="92" t="s">
        <v>317</v>
      </c>
      <c r="B279" s="53">
        <v>21469345</v>
      </c>
      <c r="C279" s="54">
        <v>25694207.219999999</v>
      </c>
      <c r="D279" s="47">
        <f t="shared" si="52"/>
        <v>47163552.219999999</v>
      </c>
      <c r="E279" s="47">
        <f t="shared" si="57"/>
        <v>0.12120126688381354</v>
      </c>
      <c r="F279" s="10"/>
      <c r="G279" s="11"/>
      <c r="H279" s="11"/>
      <c r="I279" s="55">
        <v>2008999</v>
      </c>
      <c r="J279" s="11"/>
      <c r="K279" s="11"/>
      <c r="L279" s="55">
        <v>4288909</v>
      </c>
      <c r="M279" s="75">
        <v>2616781</v>
      </c>
      <c r="N279" s="56"/>
      <c r="O279" s="56"/>
      <c r="P279" s="11"/>
      <c r="Q279" s="11"/>
      <c r="R279" s="55">
        <v>5634067</v>
      </c>
      <c r="S279" s="57">
        <v>2543235</v>
      </c>
      <c r="T279" s="57">
        <v>2952376</v>
      </c>
      <c r="U279" s="77">
        <f t="shared" si="58"/>
        <v>20044367</v>
      </c>
      <c r="V279" s="14">
        <f t="shared" si="59"/>
        <v>0</v>
      </c>
      <c r="W279" s="15">
        <f t="shared" si="60"/>
        <v>0</v>
      </c>
      <c r="X279" s="16">
        <f t="shared" si="61"/>
        <v>20044367</v>
      </c>
      <c r="Y279" s="16">
        <f t="shared" si="62"/>
        <v>67207919.219999999</v>
      </c>
      <c r="Z279" s="16">
        <f t="shared" si="63"/>
        <v>0.10533776601905231</v>
      </c>
      <c r="AA279" s="16">
        <f t="shared" si="64"/>
        <v>93.362731839280613</v>
      </c>
      <c r="AB279" s="14">
        <f t="shared" si="53"/>
        <v>0</v>
      </c>
      <c r="AC279" s="15">
        <f t="shared" si="54"/>
        <v>0</v>
      </c>
      <c r="AD279" s="16">
        <f t="shared" si="55"/>
        <v>42.499697449633707</v>
      </c>
      <c r="AE279" s="72">
        <f t="shared" si="56"/>
        <v>6</v>
      </c>
      <c r="AF279" s="4">
        <v>10884</v>
      </c>
      <c r="AG279" s="50">
        <v>1</v>
      </c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30"/>
      <c r="BF279" s="30"/>
    </row>
    <row r="280" spans="1:58" x14ac:dyDescent="0.2">
      <c r="A280" s="92" t="s">
        <v>318</v>
      </c>
      <c r="B280" s="53">
        <v>19358656</v>
      </c>
      <c r="C280" s="54">
        <v>29170336.32</v>
      </c>
      <c r="D280" s="47">
        <f t="shared" si="52"/>
        <v>48528992.32</v>
      </c>
      <c r="E280" s="47">
        <f t="shared" si="57"/>
        <v>0.12471018557598496</v>
      </c>
      <c r="F280" s="10"/>
      <c r="G280" s="11"/>
      <c r="H280" s="11"/>
      <c r="I280" s="55">
        <v>1811737</v>
      </c>
      <c r="J280" s="11"/>
      <c r="K280" s="11"/>
      <c r="L280" s="55">
        <v>3867259</v>
      </c>
      <c r="M280" s="75">
        <v>2359521</v>
      </c>
      <c r="N280" s="56"/>
      <c r="O280" s="56"/>
      <c r="P280" s="11"/>
      <c r="Q280" s="11"/>
      <c r="R280" s="55">
        <v>5080172</v>
      </c>
      <c r="S280" s="57">
        <v>2293205</v>
      </c>
      <c r="T280" s="57">
        <v>2662123</v>
      </c>
      <c r="U280" s="77">
        <f t="shared" si="58"/>
        <v>18074017</v>
      </c>
      <c r="V280" s="14">
        <f t="shared" si="59"/>
        <v>0</v>
      </c>
      <c r="W280" s="15">
        <f t="shared" si="60"/>
        <v>0</v>
      </c>
      <c r="X280" s="16">
        <f t="shared" si="61"/>
        <v>18074017</v>
      </c>
      <c r="Y280" s="16">
        <f t="shared" si="62"/>
        <v>66603009.32</v>
      </c>
      <c r="Z280" s="16">
        <f t="shared" si="63"/>
        <v>0.10438966558314645</v>
      </c>
      <c r="AA280" s="16">
        <f t="shared" si="64"/>
        <v>93.36400729472129</v>
      </c>
      <c r="AB280" s="14">
        <f t="shared" si="53"/>
        <v>0</v>
      </c>
      <c r="AC280" s="15">
        <f t="shared" si="54"/>
        <v>0</v>
      </c>
      <c r="AD280" s="16">
        <f t="shared" si="55"/>
        <v>37.243750871272987</v>
      </c>
      <c r="AE280" s="72">
        <f t="shared" si="56"/>
        <v>6</v>
      </c>
      <c r="AF280" s="4">
        <v>4218</v>
      </c>
      <c r="AG280" s="50">
        <v>0</v>
      </c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30"/>
      <c r="BF280" s="30"/>
    </row>
    <row r="281" spans="1:58" x14ac:dyDescent="0.2">
      <c r="A281" s="92" t="s">
        <v>319</v>
      </c>
      <c r="B281" s="53">
        <v>19708807</v>
      </c>
      <c r="C281" s="54">
        <v>23983730.859999999</v>
      </c>
      <c r="D281" s="47">
        <f t="shared" si="52"/>
        <v>43692537.859999999</v>
      </c>
      <c r="E281" s="47">
        <f t="shared" si="57"/>
        <v>0.11228142692261756</v>
      </c>
      <c r="F281" s="10"/>
      <c r="G281" s="11"/>
      <c r="H281" s="11"/>
      <c r="I281" s="55">
        <v>1844707</v>
      </c>
      <c r="J281" s="11"/>
      <c r="K281" s="11"/>
      <c r="L281" s="55">
        <v>3937208</v>
      </c>
      <c r="M281" s="75">
        <v>2402199</v>
      </c>
      <c r="N281" s="56"/>
      <c r="O281" s="56"/>
      <c r="P281" s="11"/>
      <c r="Q281" s="11"/>
      <c r="R281" s="58">
        <v>5172060</v>
      </c>
      <c r="S281" s="57">
        <v>2334684</v>
      </c>
      <c r="T281" s="57">
        <v>2710274</v>
      </c>
      <c r="U281" s="77">
        <f t="shared" si="58"/>
        <v>18401132</v>
      </c>
      <c r="V281" s="14">
        <f t="shared" si="59"/>
        <v>0</v>
      </c>
      <c r="W281" s="15">
        <f t="shared" si="60"/>
        <v>0</v>
      </c>
      <c r="X281" s="16">
        <f t="shared" si="61"/>
        <v>18401132</v>
      </c>
      <c r="Y281" s="16">
        <f t="shared" si="62"/>
        <v>62093669.859999999</v>
      </c>
      <c r="Z281" s="16">
        <f t="shared" si="63"/>
        <v>9.7321990367922606E-2</v>
      </c>
      <c r="AA281" s="16">
        <f t="shared" si="64"/>
        <v>93.365022043191146</v>
      </c>
      <c r="AB281" s="14">
        <f t="shared" si="53"/>
        <v>0</v>
      </c>
      <c r="AC281" s="15">
        <f t="shared" si="54"/>
        <v>0</v>
      </c>
      <c r="AD281" s="16">
        <f t="shared" si="55"/>
        <v>42.115045042613602</v>
      </c>
      <c r="AE281" s="72">
        <f t="shared" si="56"/>
        <v>6</v>
      </c>
      <c r="AF281" s="4">
        <v>6084</v>
      </c>
      <c r="AG281" s="50">
        <v>1</v>
      </c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30"/>
      <c r="BF281" s="30"/>
    </row>
    <row r="282" spans="1:58" x14ac:dyDescent="0.2">
      <c r="A282" s="92" t="s">
        <v>320</v>
      </c>
      <c r="B282" s="53">
        <v>17683684</v>
      </c>
      <c r="C282" s="54">
        <v>39959489.119999997</v>
      </c>
      <c r="D282" s="47">
        <f t="shared" si="52"/>
        <v>57643173.119999997</v>
      </c>
      <c r="E282" s="47">
        <f t="shared" si="57"/>
        <v>0.14813187897209212</v>
      </c>
      <c r="F282" s="10"/>
      <c r="G282" s="11"/>
      <c r="H282" s="11"/>
      <c r="I282" s="55">
        <v>1655169</v>
      </c>
      <c r="J282" s="11"/>
      <c r="K282" s="11"/>
      <c r="L282" s="55">
        <v>3532652</v>
      </c>
      <c r="M282" s="75">
        <v>2155368</v>
      </c>
      <c r="N282" s="56"/>
      <c r="O282" s="56"/>
      <c r="P282" s="11"/>
      <c r="Q282" s="11"/>
      <c r="R282" s="55">
        <v>4640620</v>
      </c>
      <c r="S282" s="57">
        <v>2094790</v>
      </c>
      <c r="T282" s="57">
        <v>2431788</v>
      </c>
      <c r="U282" s="77">
        <f t="shared" si="58"/>
        <v>16510387</v>
      </c>
      <c r="V282" s="14">
        <f t="shared" si="59"/>
        <v>0</v>
      </c>
      <c r="W282" s="15">
        <f t="shared" si="60"/>
        <v>0</v>
      </c>
      <c r="X282" s="16">
        <f t="shared" si="61"/>
        <v>16510387</v>
      </c>
      <c r="Y282" s="16">
        <f t="shared" si="62"/>
        <v>74153560.120000005</v>
      </c>
      <c r="Z282" s="16">
        <f t="shared" si="63"/>
        <v>0.11622395777246158</v>
      </c>
      <c r="AA282" s="16">
        <f t="shared" si="64"/>
        <v>93.365087274800885</v>
      </c>
      <c r="AB282" s="14">
        <f t="shared" si="53"/>
        <v>0</v>
      </c>
      <c r="AC282" s="15">
        <f t="shared" si="54"/>
        <v>0</v>
      </c>
      <c r="AD282" s="16">
        <f t="shared" si="55"/>
        <v>28.642397887481181</v>
      </c>
      <c r="AE282" s="72">
        <f t="shared" si="56"/>
        <v>6</v>
      </c>
      <c r="AF282" s="4">
        <v>2600</v>
      </c>
      <c r="AG282" s="50">
        <v>0</v>
      </c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30"/>
      <c r="BF282" s="30"/>
    </row>
    <row r="283" spans="1:58" x14ac:dyDescent="0.2">
      <c r="A283" s="92" t="s">
        <v>321</v>
      </c>
      <c r="B283" s="53">
        <v>39160079</v>
      </c>
      <c r="C283" s="54">
        <v>22280713.079999998</v>
      </c>
      <c r="D283" s="47">
        <f t="shared" si="52"/>
        <v>61440792.079999998</v>
      </c>
      <c r="E283" s="47">
        <f t="shared" si="57"/>
        <v>0.15789102999928739</v>
      </c>
      <c r="F283" s="10"/>
      <c r="G283" s="11"/>
      <c r="H283" s="11"/>
      <c r="I283" s="55">
        <v>3663946</v>
      </c>
      <c r="J283" s="11"/>
      <c r="K283" s="11"/>
      <c r="L283" s="55">
        <v>7822969</v>
      </c>
      <c r="M283" s="75">
        <v>4773008</v>
      </c>
      <c r="N283" s="56"/>
      <c r="O283" s="56"/>
      <c r="P283" s="11"/>
      <c r="Q283" s="11"/>
      <c r="R283" s="55">
        <v>10276537</v>
      </c>
      <c r="S283" s="57">
        <v>4638861</v>
      </c>
      <c r="T283" s="57">
        <v>5385133</v>
      </c>
      <c r="U283" s="77">
        <f t="shared" si="58"/>
        <v>36560454</v>
      </c>
      <c r="V283" s="14">
        <f t="shared" si="59"/>
        <v>0</v>
      </c>
      <c r="W283" s="15">
        <f t="shared" si="60"/>
        <v>0</v>
      </c>
      <c r="X283" s="16">
        <f t="shared" si="61"/>
        <v>36560454</v>
      </c>
      <c r="Y283" s="16">
        <f t="shared" si="62"/>
        <v>98001246.079999998</v>
      </c>
      <c r="Z283" s="16">
        <f t="shared" si="63"/>
        <v>0.15360142746509223</v>
      </c>
      <c r="AA283" s="16">
        <f t="shared" si="64"/>
        <v>93.361543014251836</v>
      </c>
      <c r="AB283" s="14">
        <f t="shared" si="53"/>
        <v>0</v>
      </c>
      <c r="AC283" s="15">
        <f t="shared" si="54"/>
        <v>0</v>
      </c>
      <c r="AD283" s="16">
        <f t="shared" si="55"/>
        <v>59.505180129181703</v>
      </c>
      <c r="AE283" s="72">
        <f t="shared" si="56"/>
        <v>6</v>
      </c>
      <c r="AF283" s="4">
        <v>52803</v>
      </c>
      <c r="AG283" s="50">
        <v>0</v>
      </c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30"/>
      <c r="BF283" s="30"/>
    </row>
    <row r="284" spans="1:58" x14ac:dyDescent="0.2">
      <c r="A284" s="92" t="s">
        <v>322</v>
      </c>
      <c r="B284" s="53">
        <v>20786047</v>
      </c>
      <c r="C284" s="54">
        <v>22805100.690000001</v>
      </c>
      <c r="D284" s="47">
        <f t="shared" si="52"/>
        <v>43591147.689999998</v>
      </c>
      <c r="E284" s="47">
        <f t="shared" si="57"/>
        <v>0.11202087366750557</v>
      </c>
      <c r="F284" s="10"/>
      <c r="G284" s="11"/>
      <c r="H284" s="11"/>
      <c r="I284" s="55">
        <v>1945962</v>
      </c>
      <c r="J284" s="11"/>
      <c r="K284" s="11"/>
      <c r="L284" s="55">
        <v>4152408</v>
      </c>
      <c r="M284" s="75">
        <v>2533498</v>
      </c>
      <c r="N284" s="56"/>
      <c r="O284" s="56"/>
      <c r="P284" s="11"/>
      <c r="Q284" s="11"/>
      <c r="R284" s="55">
        <v>5454754</v>
      </c>
      <c r="S284" s="57">
        <v>2462293</v>
      </c>
      <c r="T284" s="57">
        <v>2858412</v>
      </c>
      <c r="U284" s="77">
        <f t="shared" si="58"/>
        <v>19407327</v>
      </c>
      <c r="V284" s="14">
        <f t="shared" si="59"/>
        <v>0</v>
      </c>
      <c r="W284" s="15">
        <f t="shared" si="60"/>
        <v>0</v>
      </c>
      <c r="X284" s="16">
        <f t="shared" si="61"/>
        <v>19407327</v>
      </c>
      <c r="Y284" s="16">
        <f t="shared" si="62"/>
        <v>62998474.689999998</v>
      </c>
      <c r="Z284" s="16">
        <f t="shared" si="63"/>
        <v>9.8740128596000426E-2</v>
      </c>
      <c r="AA284" s="16">
        <f t="shared" si="64"/>
        <v>93.367088990032585</v>
      </c>
      <c r="AB284" s="14">
        <f t="shared" si="53"/>
        <v>0</v>
      </c>
      <c r="AC284" s="15">
        <f t="shared" si="54"/>
        <v>0</v>
      </c>
      <c r="AD284" s="16">
        <f t="shared" si="55"/>
        <v>44.521257247035336</v>
      </c>
      <c r="AE284" s="72">
        <f t="shared" si="56"/>
        <v>6</v>
      </c>
      <c r="AF284" s="4">
        <v>7806</v>
      </c>
      <c r="AG284" s="50">
        <v>1</v>
      </c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30"/>
      <c r="BF284" s="30"/>
    </row>
    <row r="285" spans="1:58" x14ac:dyDescent="0.2">
      <c r="A285" s="92" t="s">
        <v>323</v>
      </c>
      <c r="B285" s="53">
        <v>74483792</v>
      </c>
      <c r="C285" s="54">
        <v>26496692.010000002</v>
      </c>
      <c r="D285" s="47">
        <f t="shared" si="52"/>
        <v>100980484.01000001</v>
      </c>
      <c r="E285" s="47">
        <f t="shared" si="57"/>
        <v>0.25950044083750473</v>
      </c>
      <c r="F285" s="10"/>
      <c r="G285" s="11"/>
      <c r="H285" s="11"/>
      <c r="I285" s="55">
        <v>6922946</v>
      </c>
      <c r="J285" s="11"/>
      <c r="K285" s="11"/>
      <c r="L285" s="55">
        <v>14879552</v>
      </c>
      <c r="M285" s="75">
        <v>9078422</v>
      </c>
      <c r="N285" s="56"/>
      <c r="O285" s="56"/>
      <c r="P285" s="11"/>
      <c r="Q285" s="11"/>
      <c r="R285" s="55">
        <v>19546321</v>
      </c>
      <c r="S285" s="57">
        <v>8823269</v>
      </c>
      <c r="T285" s="57">
        <v>10242705</v>
      </c>
      <c r="U285" s="77">
        <f t="shared" si="58"/>
        <v>69493215</v>
      </c>
      <c r="V285" s="14">
        <f t="shared" si="59"/>
        <v>0</v>
      </c>
      <c r="W285" s="15">
        <f t="shared" si="60"/>
        <v>0</v>
      </c>
      <c r="X285" s="16">
        <f t="shared" si="61"/>
        <v>69493215</v>
      </c>
      <c r="Y285" s="16">
        <f t="shared" si="62"/>
        <v>170473699.00999999</v>
      </c>
      <c r="Z285" s="16">
        <f t="shared" si="63"/>
        <v>0.26719051604522698</v>
      </c>
      <c r="AA285" s="16">
        <f t="shared" si="64"/>
        <v>93.29978124636834</v>
      </c>
      <c r="AB285" s="14">
        <f t="shared" si="53"/>
        <v>0</v>
      </c>
      <c r="AC285" s="15">
        <f t="shared" si="54"/>
        <v>0</v>
      </c>
      <c r="AD285" s="16">
        <f t="shared" si="55"/>
        <v>68.818460994025486</v>
      </c>
      <c r="AE285" s="72">
        <f t="shared" si="56"/>
        <v>6</v>
      </c>
      <c r="AF285" s="4">
        <v>100240</v>
      </c>
      <c r="AG285" s="50">
        <v>1</v>
      </c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30"/>
      <c r="BF285" s="30"/>
    </row>
    <row r="286" spans="1:58" x14ac:dyDescent="0.2">
      <c r="A286" s="92" t="s">
        <v>324</v>
      </c>
      <c r="B286" s="53">
        <v>36026327</v>
      </c>
      <c r="C286" s="54">
        <v>34052218.210000001</v>
      </c>
      <c r="D286" s="47">
        <f t="shared" si="52"/>
        <v>70078545.210000008</v>
      </c>
      <c r="E286" s="47">
        <f t="shared" si="57"/>
        <v>0.18008839582750588</v>
      </c>
      <c r="F286" s="10"/>
      <c r="G286" s="11"/>
      <c r="H286" s="11"/>
      <c r="I286" s="55">
        <v>3349517</v>
      </c>
      <c r="J286" s="11"/>
      <c r="K286" s="11"/>
      <c r="L286" s="55">
        <v>7196943</v>
      </c>
      <c r="M286" s="75">
        <v>4391052</v>
      </c>
      <c r="N286" s="56"/>
      <c r="O286" s="56"/>
      <c r="P286" s="11"/>
      <c r="Q286" s="11"/>
      <c r="R286" s="55">
        <v>9454166</v>
      </c>
      <c r="S286" s="57">
        <v>4267640</v>
      </c>
      <c r="T286" s="57">
        <v>4954192</v>
      </c>
      <c r="U286" s="77">
        <f t="shared" si="58"/>
        <v>33613510</v>
      </c>
      <c r="V286" s="14">
        <f t="shared" si="59"/>
        <v>0</v>
      </c>
      <c r="W286" s="15">
        <f t="shared" si="60"/>
        <v>0</v>
      </c>
      <c r="X286" s="16">
        <f t="shared" si="61"/>
        <v>33613510</v>
      </c>
      <c r="Y286" s="16">
        <f t="shared" si="62"/>
        <v>103692055.21000001</v>
      </c>
      <c r="Z286" s="16">
        <f t="shared" si="63"/>
        <v>0.16252086921469841</v>
      </c>
      <c r="AA286" s="16">
        <f t="shared" si="64"/>
        <v>93.302628380628434</v>
      </c>
      <c r="AB286" s="14">
        <f t="shared" si="53"/>
        <v>0</v>
      </c>
      <c r="AC286" s="15">
        <f t="shared" si="54"/>
        <v>0</v>
      </c>
      <c r="AD286" s="16">
        <f t="shared" si="55"/>
        <v>47.965479162377719</v>
      </c>
      <c r="AE286" s="72">
        <f t="shared" si="56"/>
        <v>6</v>
      </c>
      <c r="AF286" s="4">
        <v>32329</v>
      </c>
      <c r="AG286" s="50">
        <v>1</v>
      </c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30"/>
      <c r="BF286" s="30"/>
    </row>
    <row r="287" spans="1:58" x14ac:dyDescent="0.2">
      <c r="A287" s="92" t="s">
        <v>325</v>
      </c>
      <c r="B287" s="53">
        <v>38920635</v>
      </c>
      <c r="C287" s="54">
        <v>30694989.5</v>
      </c>
      <c r="D287" s="47">
        <f t="shared" si="52"/>
        <v>69615624.5</v>
      </c>
      <c r="E287" s="47">
        <f t="shared" si="57"/>
        <v>0.17889877855149919</v>
      </c>
      <c r="F287" s="10"/>
      <c r="G287" s="11"/>
      <c r="H287" s="11"/>
      <c r="I287" s="55">
        <v>3620517</v>
      </c>
      <c r="J287" s="11"/>
      <c r="K287" s="11"/>
      <c r="L287" s="55">
        <v>7775136</v>
      </c>
      <c r="M287" s="75">
        <v>4743823</v>
      </c>
      <c r="N287" s="56"/>
      <c r="O287" s="56"/>
      <c r="P287" s="11"/>
      <c r="Q287" s="11"/>
      <c r="R287" s="55">
        <v>10213702</v>
      </c>
      <c r="S287" s="57">
        <v>4610496</v>
      </c>
      <c r="T287" s="57">
        <v>5352206</v>
      </c>
      <c r="U287" s="77">
        <f t="shared" si="58"/>
        <v>36315880</v>
      </c>
      <c r="V287" s="14">
        <f t="shared" si="59"/>
        <v>0</v>
      </c>
      <c r="W287" s="15">
        <f t="shared" si="60"/>
        <v>0</v>
      </c>
      <c r="X287" s="16">
        <f t="shared" si="61"/>
        <v>36315880</v>
      </c>
      <c r="Y287" s="16">
        <f t="shared" si="62"/>
        <v>105931504.5</v>
      </c>
      <c r="Z287" s="16">
        <f t="shared" si="63"/>
        <v>0.16603085119389577</v>
      </c>
      <c r="AA287" s="16">
        <f t="shared" si="64"/>
        <v>93.307521832570302</v>
      </c>
      <c r="AB287" s="14">
        <f t="shared" si="53"/>
        <v>0</v>
      </c>
      <c r="AC287" s="15">
        <f t="shared" si="54"/>
        <v>0</v>
      </c>
      <c r="AD287" s="16">
        <f t="shared" si="55"/>
        <v>52.166277701064075</v>
      </c>
      <c r="AE287" s="72">
        <f t="shared" si="56"/>
        <v>6</v>
      </c>
      <c r="AF287" s="4">
        <v>32229</v>
      </c>
      <c r="AG287" s="50">
        <v>1</v>
      </c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30"/>
      <c r="BF287" s="30"/>
    </row>
    <row r="288" spans="1:58" x14ac:dyDescent="0.2">
      <c r="A288" s="92" t="s">
        <v>326</v>
      </c>
      <c r="B288" s="53">
        <v>34424008</v>
      </c>
      <c r="C288" s="54">
        <v>33241697.050000001</v>
      </c>
      <c r="D288" s="47">
        <f t="shared" si="52"/>
        <v>67665705.049999997</v>
      </c>
      <c r="E288" s="47">
        <f t="shared" si="57"/>
        <v>0.17388786023561437</v>
      </c>
      <c r="F288" s="10"/>
      <c r="G288" s="11"/>
      <c r="H288" s="11"/>
      <c r="I288" s="55">
        <v>3200240</v>
      </c>
      <c r="J288" s="11"/>
      <c r="K288" s="11"/>
      <c r="L288" s="55">
        <v>6876849</v>
      </c>
      <c r="M288" s="75">
        <v>4195754</v>
      </c>
      <c r="N288" s="56"/>
      <c r="O288" s="56"/>
      <c r="P288" s="11"/>
      <c r="Q288" s="11"/>
      <c r="R288" s="55">
        <v>9033680</v>
      </c>
      <c r="S288" s="57">
        <v>4077831</v>
      </c>
      <c r="T288" s="57">
        <v>4733848</v>
      </c>
      <c r="U288" s="77">
        <f t="shared" si="58"/>
        <v>32118202</v>
      </c>
      <c r="V288" s="14">
        <f t="shared" si="59"/>
        <v>0</v>
      </c>
      <c r="W288" s="15">
        <f t="shared" si="60"/>
        <v>0</v>
      </c>
      <c r="X288" s="16">
        <f t="shared" si="61"/>
        <v>32118202</v>
      </c>
      <c r="Y288" s="16">
        <f t="shared" si="62"/>
        <v>99783907.049999997</v>
      </c>
      <c r="Z288" s="16">
        <f t="shared" si="63"/>
        <v>0.15639546611899652</v>
      </c>
      <c r="AA288" s="16">
        <f t="shared" si="64"/>
        <v>93.301750336567437</v>
      </c>
      <c r="AB288" s="14">
        <f t="shared" si="53"/>
        <v>0</v>
      </c>
      <c r="AC288" s="15">
        <f t="shared" si="54"/>
        <v>0</v>
      </c>
      <c r="AD288" s="16">
        <f t="shared" si="55"/>
        <v>47.465997695977599</v>
      </c>
      <c r="AE288" s="72">
        <f t="shared" si="56"/>
        <v>6</v>
      </c>
      <c r="AF288" s="4">
        <v>31766</v>
      </c>
      <c r="AG288" s="50">
        <v>1</v>
      </c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30"/>
      <c r="BF288" s="30"/>
    </row>
    <row r="289" spans="1:58" x14ac:dyDescent="0.2">
      <c r="A289" s="92" t="s">
        <v>327</v>
      </c>
      <c r="B289" s="53">
        <v>32483677</v>
      </c>
      <c r="C289" s="54">
        <v>28446469.18</v>
      </c>
      <c r="D289" s="47">
        <f t="shared" si="52"/>
        <v>60930146.18</v>
      </c>
      <c r="E289" s="47">
        <f t="shared" si="57"/>
        <v>0.15657876815521915</v>
      </c>
      <c r="F289" s="10"/>
      <c r="G289" s="11"/>
      <c r="H289" s="11"/>
      <c r="I289" s="55">
        <v>3020344</v>
      </c>
      <c r="J289" s="11"/>
      <c r="K289" s="11"/>
      <c r="L289" s="55">
        <v>6489231</v>
      </c>
      <c r="M289" s="75">
        <v>3959258</v>
      </c>
      <c r="N289" s="56"/>
      <c r="O289" s="56"/>
      <c r="P289" s="11"/>
      <c r="Q289" s="11"/>
      <c r="R289" s="55">
        <v>8524491</v>
      </c>
      <c r="S289" s="57">
        <v>3847981</v>
      </c>
      <c r="T289" s="57">
        <v>4467022</v>
      </c>
      <c r="U289" s="77">
        <f t="shared" si="58"/>
        <v>30308327</v>
      </c>
      <c r="V289" s="14">
        <f t="shared" si="59"/>
        <v>0</v>
      </c>
      <c r="W289" s="15">
        <f t="shared" si="60"/>
        <v>0</v>
      </c>
      <c r="X289" s="16">
        <f t="shared" si="61"/>
        <v>30308327</v>
      </c>
      <c r="Y289" s="16">
        <f t="shared" si="62"/>
        <v>91238473.180000007</v>
      </c>
      <c r="Z289" s="16">
        <f t="shared" si="63"/>
        <v>0.14300185233097326</v>
      </c>
      <c r="AA289" s="16">
        <f t="shared" si="64"/>
        <v>93.303251968673379</v>
      </c>
      <c r="AB289" s="14">
        <f t="shared" si="53"/>
        <v>0</v>
      </c>
      <c r="AC289" s="15">
        <f t="shared" si="54"/>
        <v>0</v>
      </c>
      <c r="AD289" s="16">
        <f t="shared" si="55"/>
        <v>49.742744602094106</v>
      </c>
      <c r="AE289" s="72">
        <f t="shared" si="56"/>
        <v>6</v>
      </c>
      <c r="AF289" s="4">
        <v>25514</v>
      </c>
      <c r="AG289" s="50">
        <v>0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30"/>
      <c r="BF289" s="30"/>
    </row>
    <row r="290" spans="1:58" x14ac:dyDescent="0.2">
      <c r="A290" s="92" t="s">
        <v>328</v>
      </c>
      <c r="B290" s="53">
        <v>27271864</v>
      </c>
      <c r="C290" s="54">
        <v>28667980.16</v>
      </c>
      <c r="D290" s="47">
        <f t="shared" si="52"/>
        <v>55939844.159999996</v>
      </c>
      <c r="E290" s="47">
        <f t="shared" si="57"/>
        <v>0.14375465083395489</v>
      </c>
      <c r="F290" s="10"/>
      <c r="G290" s="11"/>
      <c r="H290" s="11"/>
      <c r="I290" s="55">
        <v>2536781</v>
      </c>
      <c r="J290" s="11"/>
      <c r="K290" s="11"/>
      <c r="L290" s="55">
        <v>5448073</v>
      </c>
      <c r="M290" s="75">
        <v>3324018</v>
      </c>
      <c r="N290" s="56"/>
      <c r="O290" s="56"/>
      <c r="P290" s="11"/>
      <c r="Q290" s="11"/>
      <c r="R290" s="55">
        <v>7156787</v>
      </c>
      <c r="S290" s="57">
        <v>3230596</v>
      </c>
      <c r="T290" s="57">
        <v>3750315</v>
      </c>
      <c r="U290" s="77">
        <f t="shared" si="58"/>
        <v>25446570</v>
      </c>
      <c r="V290" s="14">
        <f t="shared" si="59"/>
        <v>0</v>
      </c>
      <c r="W290" s="15">
        <f t="shared" si="60"/>
        <v>0</v>
      </c>
      <c r="X290" s="16">
        <f t="shared" si="61"/>
        <v>25446570</v>
      </c>
      <c r="Y290" s="16">
        <f t="shared" si="62"/>
        <v>81386414.159999996</v>
      </c>
      <c r="Z290" s="16">
        <f t="shared" si="63"/>
        <v>0.12756031062131976</v>
      </c>
      <c r="AA290" s="16">
        <f t="shared" si="64"/>
        <v>93.307043478949595</v>
      </c>
      <c r="AB290" s="14">
        <f t="shared" si="53"/>
        <v>0</v>
      </c>
      <c r="AC290" s="15">
        <f t="shared" si="54"/>
        <v>0</v>
      </c>
      <c r="AD290" s="16">
        <f t="shared" si="55"/>
        <v>45.489168556167819</v>
      </c>
      <c r="AE290" s="72">
        <f t="shared" si="56"/>
        <v>6</v>
      </c>
      <c r="AF290" s="4">
        <v>14758</v>
      </c>
      <c r="AG290" s="50">
        <v>1</v>
      </c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30"/>
      <c r="BF290" s="30"/>
    </row>
    <row r="291" spans="1:58" x14ac:dyDescent="0.2">
      <c r="A291" s="92" t="s">
        <v>329</v>
      </c>
      <c r="B291" s="53">
        <v>30122037</v>
      </c>
      <c r="C291" s="54">
        <v>18544774.510000002</v>
      </c>
      <c r="D291" s="47">
        <f t="shared" si="52"/>
        <v>48666811.510000005</v>
      </c>
      <c r="E291" s="47">
        <f t="shared" si="57"/>
        <v>0.12506435441278047</v>
      </c>
      <c r="F291" s="10"/>
      <c r="G291" s="11"/>
      <c r="H291" s="11"/>
      <c r="I291" s="55">
        <v>2802035</v>
      </c>
      <c r="J291" s="11"/>
      <c r="K291" s="11"/>
      <c r="L291" s="55">
        <v>6017449</v>
      </c>
      <c r="M291" s="75">
        <v>3671410</v>
      </c>
      <c r="N291" s="56"/>
      <c r="O291" s="56"/>
      <c r="P291" s="11"/>
      <c r="Q291" s="11"/>
      <c r="R291" s="55">
        <v>7904740</v>
      </c>
      <c r="S291" s="57">
        <v>3568224</v>
      </c>
      <c r="T291" s="57">
        <v>4142259</v>
      </c>
      <c r="U291" s="77">
        <f t="shared" si="58"/>
        <v>28106117</v>
      </c>
      <c r="V291" s="14">
        <f t="shared" si="59"/>
        <v>0</v>
      </c>
      <c r="W291" s="15">
        <f t="shared" si="60"/>
        <v>0</v>
      </c>
      <c r="X291" s="16">
        <f t="shared" si="61"/>
        <v>28106117</v>
      </c>
      <c r="Y291" s="16">
        <f t="shared" si="62"/>
        <v>76772928.510000005</v>
      </c>
      <c r="Z291" s="16">
        <f t="shared" si="63"/>
        <v>0.12032940275254382</v>
      </c>
      <c r="AA291" s="16">
        <f t="shared" si="64"/>
        <v>93.307491123525281</v>
      </c>
      <c r="AB291" s="14">
        <f t="shared" si="53"/>
        <v>0</v>
      </c>
      <c r="AC291" s="15">
        <f t="shared" si="54"/>
        <v>0</v>
      </c>
      <c r="AD291" s="16">
        <f t="shared" si="55"/>
        <v>57.752123321711309</v>
      </c>
      <c r="AE291" s="72">
        <f t="shared" si="56"/>
        <v>6</v>
      </c>
      <c r="AF291" s="4">
        <v>23546</v>
      </c>
      <c r="AG291" s="50">
        <v>1</v>
      </c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30"/>
      <c r="BF291" s="30"/>
    </row>
    <row r="292" spans="1:58" x14ac:dyDescent="0.2">
      <c r="A292" s="92" t="s">
        <v>330</v>
      </c>
      <c r="B292" s="53">
        <v>47451935</v>
      </c>
      <c r="C292" s="54">
        <v>31679540.649999999</v>
      </c>
      <c r="D292" s="47">
        <f t="shared" si="52"/>
        <v>79131475.650000006</v>
      </c>
      <c r="E292" s="47">
        <f t="shared" si="57"/>
        <v>0.20335268756746847</v>
      </c>
      <c r="F292" s="10"/>
      <c r="G292" s="11"/>
      <c r="H292" s="11"/>
      <c r="I292" s="55">
        <v>4416069</v>
      </c>
      <c r="J292" s="11"/>
      <c r="K292" s="11"/>
      <c r="L292" s="55">
        <v>9479425</v>
      </c>
      <c r="M292" s="75">
        <v>5783657</v>
      </c>
      <c r="N292" s="56"/>
      <c r="O292" s="56"/>
      <c r="P292" s="11"/>
      <c r="Q292" s="11"/>
      <c r="R292" s="55">
        <v>12452518</v>
      </c>
      <c r="S292" s="57">
        <v>5621105</v>
      </c>
      <c r="T292" s="57">
        <v>6525395</v>
      </c>
      <c r="U292" s="77">
        <f t="shared" si="58"/>
        <v>44278169</v>
      </c>
      <c r="V292" s="14">
        <f t="shared" si="59"/>
        <v>0</v>
      </c>
      <c r="W292" s="15">
        <f t="shared" si="60"/>
        <v>0</v>
      </c>
      <c r="X292" s="16">
        <f t="shared" si="61"/>
        <v>44278169</v>
      </c>
      <c r="Y292" s="16">
        <f t="shared" si="62"/>
        <v>123409644.65000001</v>
      </c>
      <c r="Z292" s="16">
        <f t="shared" si="63"/>
        <v>0.19342506691931016</v>
      </c>
      <c r="AA292" s="16">
        <f t="shared" si="64"/>
        <v>93.31161943132561</v>
      </c>
      <c r="AB292" s="14">
        <f t="shared" si="53"/>
        <v>0</v>
      </c>
      <c r="AC292" s="15">
        <f t="shared" si="54"/>
        <v>0</v>
      </c>
      <c r="AD292" s="16">
        <f t="shared" si="55"/>
        <v>55.955191832695206</v>
      </c>
      <c r="AE292" s="72">
        <f t="shared" si="56"/>
        <v>6</v>
      </c>
      <c r="AF292" s="4">
        <v>55400</v>
      </c>
      <c r="AG292" s="50">
        <v>1</v>
      </c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30"/>
      <c r="BF292" s="30"/>
    </row>
    <row r="293" spans="1:58" x14ac:dyDescent="0.2">
      <c r="A293" s="92" t="s">
        <v>331</v>
      </c>
      <c r="B293" s="53">
        <v>31250796</v>
      </c>
      <c r="C293" s="54">
        <v>28818555.43</v>
      </c>
      <c r="D293" s="47">
        <f t="shared" si="52"/>
        <v>60069351.43</v>
      </c>
      <c r="E293" s="47">
        <f t="shared" si="57"/>
        <v>0.15436669104660192</v>
      </c>
      <c r="F293" s="10"/>
      <c r="G293" s="11"/>
      <c r="H293" s="11"/>
      <c r="I293" s="55">
        <v>2904416</v>
      </c>
      <c r="J293" s="11"/>
      <c r="K293" s="11"/>
      <c r="L293" s="55">
        <v>6242940</v>
      </c>
      <c r="M293" s="75">
        <v>3808989</v>
      </c>
      <c r="N293" s="56"/>
      <c r="O293" s="56"/>
      <c r="P293" s="11"/>
      <c r="Q293" s="11"/>
      <c r="R293" s="55">
        <v>8200953</v>
      </c>
      <c r="S293" s="57">
        <v>3701936</v>
      </c>
      <c r="T293" s="57">
        <v>4297481</v>
      </c>
      <c r="U293" s="77">
        <f t="shared" si="58"/>
        <v>29156715</v>
      </c>
      <c r="V293" s="14">
        <f t="shared" si="59"/>
        <v>0</v>
      </c>
      <c r="W293" s="15">
        <f t="shared" si="60"/>
        <v>0</v>
      </c>
      <c r="X293" s="16">
        <f t="shared" si="61"/>
        <v>29156715</v>
      </c>
      <c r="Y293" s="16">
        <f t="shared" si="62"/>
        <v>89226066.430000007</v>
      </c>
      <c r="Z293" s="16">
        <f t="shared" si="63"/>
        <v>0.13984772356420172</v>
      </c>
      <c r="AA293" s="16">
        <f t="shared" si="64"/>
        <v>93.299111485032256</v>
      </c>
      <c r="AB293" s="14">
        <f t="shared" si="53"/>
        <v>0</v>
      </c>
      <c r="AC293" s="15">
        <f t="shared" si="54"/>
        <v>0</v>
      </c>
      <c r="AD293" s="16">
        <f t="shared" si="55"/>
        <v>48.538421517630162</v>
      </c>
      <c r="AE293" s="72">
        <f t="shared" si="56"/>
        <v>6</v>
      </c>
      <c r="AF293" s="4">
        <v>25792</v>
      </c>
      <c r="AG293" s="50">
        <v>0</v>
      </c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30"/>
      <c r="BF293" s="30"/>
    </row>
    <row r="294" spans="1:58" x14ac:dyDescent="0.2">
      <c r="A294" s="92" t="s">
        <v>332</v>
      </c>
      <c r="B294" s="53">
        <v>51018780</v>
      </c>
      <c r="C294" s="54">
        <v>28493913.670000002</v>
      </c>
      <c r="D294" s="47">
        <f t="shared" si="52"/>
        <v>79512693.670000002</v>
      </c>
      <c r="E294" s="47">
        <f t="shared" si="57"/>
        <v>0.20433234462907851</v>
      </c>
      <c r="F294" s="10"/>
      <c r="G294" s="11"/>
      <c r="H294" s="11"/>
      <c r="I294" s="55">
        <v>4738518</v>
      </c>
      <c r="J294" s="11"/>
      <c r="K294" s="11"/>
      <c r="L294" s="55">
        <v>10191970</v>
      </c>
      <c r="M294" s="75">
        <v>6218400</v>
      </c>
      <c r="N294" s="56"/>
      <c r="O294" s="56"/>
      <c r="P294" s="11"/>
      <c r="Q294" s="11"/>
      <c r="R294" s="55">
        <v>13388543</v>
      </c>
      <c r="S294" s="57">
        <v>6043630</v>
      </c>
      <c r="T294" s="57">
        <v>7015893</v>
      </c>
      <c r="U294" s="77">
        <f t="shared" si="58"/>
        <v>47596954</v>
      </c>
      <c r="V294" s="14">
        <f t="shared" si="59"/>
        <v>0</v>
      </c>
      <c r="W294" s="15">
        <f t="shared" si="60"/>
        <v>0</v>
      </c>
      <c r="X294" s="16">
        <f t="shared" si="61"/>
        <v>47596954</v>
      </c>
      <c r="Y294" s="16">
        <f t="shared" si="62"/>
        <v>127109647.67</v>
      </c>
      <c r="Z294" s="16">
        <f t="shared" si="63"/>
        <v>0.19922423548328147</v>
      </c>
      <c r="AA294" s="16">
        <f t="shared" si="64"/>
        <v>93.293007006439581</v>
      </c>
      <c r="AB294" s="14">
        <f t="shared" si="53"/>
        <v>0</v>
      </c>
      <c r="AC294" s="15">
        <f t="shared" si="54"/>
        <v>0</v>
      </c>
      <c r="AD294" s="16">
        <f t="shared" si="55"/>
        <v>59.86082448362361</v>
      </c>
      <c r="AE294" s="72">
        <f t="shared" si="56"/>
        <v>6</v>
      </c>
      <c r="AF294" s="4">
        <v>66561</v>
      </c>
      <c r="AG294" s="50">
        <v>1</v>
      </c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30"/>
      <c r="BF294" s="30"/>
    </row>
    <row r="295" spans="1:58" x14ac:dyDescent="0.2">
      <c r="A295" s="92" t="s">
        <v>333</v>
      </c>
      <c r="B295" s="53">
        <v>36314865</v>
      </c>
      <c r="C295" s="54">
        <v>28052635.75</v>
      </c>
      <c r="D295" s="47">
        <f t="shared" si="52"/>
        <v>64367500.75</v>
      </c>
      <c r="E295" s="47">
        <f t="shared" si="57"/>
        <v>0.16541210892373318</v>
      </c>
      <c r="F295" s="10"/>
      <c r="G295" s="11"/>
      <c r="H295" s="11"/>
      <c r="I295" s="55">
        <v>3373829</v>
      </c>
      <c r="J295" s="11"/>
      <c r="K295" s="11"/>
      <c r="L295" s="55">
        <v>7254584</v>
      </c>
      <c r="M295" s="75">
        <v>4426220</v>
      </c>
      <c r="N295" s="56"/>
      <c r="O295" s="56"/>
      <c r="P295" s="11"/>
      <c r="Q295" s="11"/>
      <c r="R295" s="55">
        <v>9529886</v>
      </c>
      <c r="S295" s="57">
        <v>4301820</v>
      </c>
      <c r="T295" s="87">
        <v>4993871</v>
      </c>
      <c r="U295" s="77">
        <f t="shared" si="58"/>
        <v>33880210</v>
      </c>
      <c r="V295" s="14">
        <f t="shared" si="59"/>
        <v>0</v>
      </c>
      <c r="W295" s="15">
        <f t="shared" si="60"/>
        <v>0</v>
      </c>
      <c r="X295" s="16">
        <f t="shared" si="61"/>
        <v>33880210</v>
      </c>
      <c r="Y295" s="16">
        <f t="shared" si="62"/>
        <v>98247710.75</v>
      </c>
      <c r="Z295" s="16">
        <f t="shared" si="63"/>
        <v>0.15398772178935838</v>
      </c>
      <c r="AA295" s="16">
        <f t="shared" si="64"/>
        <v>93.295706868248033</v>
      </c>
      <c r="AB295" s="14">
        <f t="shared" si="53"/>
        <v>0</v>
      </c>
      <c r="AC295" s="15">
        <f t="shared" si="54"/>
        <v>0</v>
      </c>
      <c r="AD295" s="16">
        <f t="shared" si="55"/>
        <v>52.6355841150163</v>
      </c>
      <c r="AE295" s="72">
        <f t="shared" si="56"/>
        <v>6</v>
      </c>
      <c r="AF295" s="4">
        <v>35082</v>
      </c>
      <c r="AG295" s="50">
        <v>1</v>
      </c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30"/>
      <c r="BF295" s="30"/>
    </row>
    <row r="296" spans="1:58" x14ac:dyDescent="0.2">
      <c r="A296" s="92" t="s">
        <v>334</v>
      </c>
      <c r="B296" s="53">
        <v>52162424</v>
      </c>
      <c r="C296" s="54">
        <v>30239111.489999998</v>
      </c>
      <c r="D296" s="47">
        <f t="shared" si="52"/>
        <v>82401535.489999995</v>
      </c>
      <c r="E296" s="47">
        <f t="shared" si="57"/>
        <v>0.2117561130250151</v>
      </c>
      <c r="F296" s="10"/>
      <c r="G296" s="11"/>
      <c r="H296" s="11"/>
      <c r="I296" s="55">
        <v>4845063</v>
      </c>
      <c r="J296" s="11"/>
      <c r="K296" s="11"/>
      <c r="L296" s="55">
        <v>10420435</v>
      </c>
      <c r="M296" s="75">
        <v>6357793</v>
      </c>
      <c r="N296" s="56"/>
      <c r="O296" s="56"/>
      <c r="P296" s="11"/>
      <c r="Q296" s="11"/>
      <c r="R296" s="55">
        <v>13688663</v>
      </c>
      <c r="S296" s="57">
        <v>6179104</v>
      </c>
      <c r="T296" s="87">
        <v>7173162</v>
      </c>
      <c r="U296" s="77">
        <f t="shared" si="58"/>
        <v>48664220</v>
      </c>
      <c r="V296" s="14">
        <f t="shared" si="59"/>
        <v>0</v>
      </c>
      <c r="W296" s="15">
        <f t="shared" si="60"/>
        <v>0</v>
      </c>
      <c r="X296" s="16">
        <f t="shared" si="61"/>
        <v>48664220</v>
      </c>
      <c r="Y296" s="16">
        <f t="shared" si="62"/>
        <v>131065755.48999999</v>
      </c>
      <c r="Z296" s="16">
        <f t="shared" si="63"/>
        <v>0.20542480774806438</v>
      </c>
      <c r="AA296" s="16">
        <f t="shared" si="64"/>
        <v>93.293632213104203</v>
      </c>
      <c r="AB296" s="14">
        <f t="shared" si="53"/>
        <v>0</v>
      </c>
      <c r="AC296" s="15">
        <f t="shared" si="54"/>
        <v>0</v>
      </c>
      <c r="AD296" s="16">
        <f t="shared" si="55"/>
        <v>59.057418906842749</v>
      </c>
      <c r="AE296" s="72">
        <f t="shared" si="56"/>
        <v>6</v>
      </c>
      <c r="AF296" s="4">
        <v>65200</v>
      </c>
      <c r="AG296" s="50">
        <v>1</v>
      </c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30"/>
      <c r="BF296" s="30"/>
    </row>
    <row r="297" spans="1:58" x14ac:dyDescent="0.2">
      <c r="A297" s="92" t="s">
        <v>335</v>
      </c>
      <c r="B297" s="53">
        <v>39787011</v>
      </c>
      <c r="C297" s="54">
        <v>33487382.120000001</v>
      </c>
      <c r="D297" s="47">
        <f t="shared" si="52"/>
        <v>73274393.120000005</v>
      </c>
      <c r="E297" s="47">
        <f t="shared" si="57"/>
        <v>0.18830111088453105</v>
      </c>
      <c r="F297" s="10"/>
      <c r="G297" s="11"/>
      <c r="H297" s="11"/>
      <c r="I297" s="55">
        <v>3697270</v>
      </c>
      <c r="J297" s="11"/>
      <c r="K297" s="11"/>
      <c r="L297" s="55">
        <v>7948211</v>
      </c>
      <c r="M297" s="75">
        <v>4849421</v>
      </c>
      <c r="N297" s="56"/>
      <c r="O297" s="56"/>
      <c r="P297" s="11"/>
      <c r="Q297" s="11"/>
      <c r="R297" s="55">
        <v>10441059</v>
      </c>
      <c r="S297" s="57">
        <v>4713126</v>
      </c>
      <c r="T297" s="87">
        <v>5471346</v>
      </c>
      <c r="U297" s="77">
        <f t="shared" si="58"/>
        <v>37120433</v>
      </c>
      <c r="V297" s="14">
        <f t="shared" si="59"/>
        <v>0</v>
      </c>
      <c r="W297" s="15">
        <f t="shared" si="60"/>
        <v>0</v>
      </c>
      <c r="X297" s="16">
        <f t="shared" si="61"/>
        <v>37120433</v>
      </c>
      <c r="Y297" s="16">
        <f t="shared" si="62"/>
        <v>110394826.12</v>
      </c>
      <c r="Z297" s="16">
        <f t="shared" si="63"/>
        <v>0.17302640073525735</v>
      </c>
      <c r="AA297" s="16">
        <f t="shared" si="64"/>
        <v>93.297867990133767</v>
      </c>
      <c r="AB297" s="14">
        <f t="shared" si="53"/>
        <v>0</v>
      </c>
      <c r="AC297" s="15">
        <f t="shared" si="54"/>
        <v>0</v>
      </c>
      <c r="AD297" s="16">
        <f t="shared" si="55"/>
        <v>50.65948883289775</v>
      </c>
      <c r="AE297" s="72">
        <f t="shared" si="56"/>
        <v>6</v>
      </c>
      <c r="AF297" s="4">
        <v>39050</v>
      </c>
      <c r="AG297" s="50">
        <v>1</v>
      </c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30"/>
      <c r="BF297" s="30"/>
    </row>
    <row r="298" spans="1:58" x14ac:dyDescent="0.2">
      <c r="A298" s="92" t="s">
        <v>336</v>
      </c>
      <c r="B298" s="53">
        <v>98604528</v>
      </c>
      <c r="C298" s="54">
        <v>27955352.949999999</v>
      </c>
      <c r="D298" s="47">
        <f t="shared" si="52"/>
        <v>126559880.95</v>
      </c>
      <c r="E298" s="47">
        <f t="shared" si="57"/>
        <v>0.3252345759762329</v>
      </c>
      <c r="F298" s="10"/>
      <c r="G298" s="11"/>
      <c r="H298" s="11"/>
      <c r="I298" s="55">
        <v>9199075</v>
      </c>
      <c r="J298" s="11"/>
      <c r="K298" s="11"/>
      <c r="L298" s="55">
        <v>19698127</v>
      </c>
      <c r="M298" s="75">
        <v>12018367</v>
      </c>
      <c r="N298" s="56"/>
      <c r="O298" s="56"/>
      <c r="P298" s="11"/>
      <c r="Q298" s="11"/>
      <c r="R298" s="55">
        <v>25876177</v>
      </c>
      <c r="S298" s="57">
        <v>11680586</v>
      </c>
      <c r="T298" s="57">
        <v>13559689</v>
      </c>
      <c r="U298" s="77">
        <f t="shared" si="58"/>
        <v>92032021</v>
      </c>
      <c r="V298" s="14">
        <f t="shared" si="59"/>
        <v>0</v>
      </c>
      <c r="W298" s="15">
        <f t="shared" si="60"/>
        <v>0</v>
      </c>
      <c r="X298" s="16">
        <f t="shared" si="61"/>
        <v>92032021</v>
      </c>
      <c r="Y298" s="16">
        <f t="shared" si="62"/>
        <v>218591901.94999999</v>
      </c>
      <c r="Z298" s="16">
        <f t="shared" si="63"/>
        <v>0.34260817606768817</v>
      </c>
      <c r="AA298" s="16">
        <f t="shared" si="64"/>
        <v>93.334477499856803</v>
      </c>
      <c r="AB298" s="14">
        <f t="shared" si="53"/>
        <v>0</v>
      </c>
      <c r="AC298" s="15">
        <f t="shared" si="54"/>
        <v>0</v>
      </c>
      <c r="AD298" s="16">
        <f t="shared" si="55"/>
        <v>72.718163377823558</v>
      </c>
      <c r="AE298" s="72">
        <f t="shared" si="56"/>
        <v>6</v>
      </c>
      <c r="AF298" s="4">
        <v>161772</v>
      </c>
      <c r="AG298" s="50">
        <v>0</v>
      </c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30"/>
      <c r="BF298" s="30"/>
    </row>
    <row r="299" spans="1:58" x14ac:dyDescent="0.2">
      <c r="A299" s="92" t="s">
        <v>337</v>
      </c>
      <c r="B299" s="53">
        <v>28203461</v>
      </c>
      <c r="C299" s="54">
        <v>28174127.829999998</v>
      </c>
      <c r="D299" s="47">
        <f t="shared" si="52"/>
        <v>56377588.829999998</v>
      </c>
      <c r="E299" s="47">
        <f t="shared" si="57"/>
        <v>0.14487957052465492</v>
      </c>
      <c r="F299" s="10"/>
      <c r="G299" s="11"/>
      <c r="H299" s="11"/>
      <c r="I299" s="55">
        <v>2621632</v>
      </c>
      <c r="J299" s="11"/>
      <c r="K299" s="11"/>
      <c r="L299" s="55">
        <v>5634177</v>
      </c>
      <c r="M299" s="75">
        <v>3437566</v>
      </c>
      <c r="N299" s="56"/>
      <c r="O299" s="56"/>
      <c r="P299" s="11"/>
      <c r="Q299" s="11"/>
      <c r="R299" s="55">
        <v>7401260</v>
      </c>
      <c r="S299" s="57">
        <v>3340951</v>
      </c>
      <c r="T299" s="87">
        <v>3878424</v>
      </c>
      <c r="U299" s="77">
        <f t="shared" si="58"/>
        <v>26314010</v>
      </c>
      <c r="V299" s="14">
        <f t="shared" si="59"/>
        <v>0</v>
      </c>
      <c r="W299" s="15">
        <f t="shared" si="60"/>
        <v>0</v>
      </c>
      <c r="X299" s="16">
        <f t="shared" si="61"/>
        <v>26314010</v>
      </c>
      <c r="Y299" s="16">
        <f t="shared" si="62"/>
        <v>82691598.829999998</v>
      </c>
      <c r="Z299" s="16">
        <f t="shared" si="63"/>
        <v>0.12960598081875685</v>
      </c>
      <c r="AA299" s="16">
        <f t="shared" si="64"/>
        <v>93.300641364547417</v>
      </c>
      <c r="AB299" s="14">
        <f t="shared" si="53"/>
        <v>0</v>
      </c>
      <c r="AC299" s="15">
        <f t="shared" si="54"/>
        <v>0</v>
      </c>
      <c r="AD299" s="16">
        <f t="shared" si="55"/>
        <v>46.674592770093106</v>
      </c>
      <c r="AE299" s="72">
        <f t="shared" si="56"/>
        <v>6</v>
      </c>
      <c r="AF299" s="4">
        <v>18679</v>
      </c>
      <c r="AG299" s="50">
        <v>1</v>
      </c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30"/>
      <c r="BF299" s="30"/>
    </row>
    <row r="300" spans="1:58" x14ac:dyDescent="0.2">
      <c r="A300" s="92" t="s">
        <v>338</v>
      </c>
      <c r="B300" s="53">
        <v>28074410</v>
      </c>
      <c r="C300" s="54">
        <v>35274212.159999996</v>
      </c>
      <c r="D300" s="47">
        <f t="shared" si="52"/>
        <v>63348622.159999996</v>
      </c>
      <c r="E300" s="47">
        <f t="shared" si="57"/>
        <v>0.16279378672160635</v>
      </c>
      <c r="F300" s="10"/>
      <c r="G300" s="11"/>
      <c r="H300" s="11"/>
      <c r="I300" s="55">
        <v>2609371</v>
      </c>
      <c r="J300" s="11"/>
      <c r="K300" s="11"/>
      <c r="L300" s="55">
        <v>5608397</v>
      </c>
      <c r="M300" s="75">
        <v>3421836</v>
      </c>
      <c r="N300" s="56"/>
      <c r="O300" s="56"/>
      <c r="P300" s="11"/>
      <c r="Q300" s="11"/>
      <c r="R300" s="55">
        <v>7367394</v>
      </c>
      <c r="S300" s="57">
        <v>3325664</v>
      </c>
      <c r="T300" s="57">
        <v>3860677</v>
      </c>
      <c r="U300" s="77">
        <f t="shared" si="58"/>
        <v>26193339</v>
      </c>
      <c r="V300" s="14">
        <f t="shared" si="59"/>
        <v>0</v>
      </c>
      <c r="W300" s="15">
        <f t="shared" si="60"/>
        <v>0</v>
      </c>
      <c r="X300" s="16">
        <f t="shared" si="61"/>
        <v>26193339</v>
      </c>
      <c r="Y300" s="16">
        <f t="shared" si="62"/>
        <v>89541961.159999996</v>
      </c>
      <c r="Z300" s="16">
        <f t="shared" si="63"/>
        <v>0.14034283850811874</v>
      </c>
      <c r="AA300" s="16">
        <f t="shared" si="64"/>
        <v>93.299695345334058</v>
      </c>
      <c r="AB300" s="14">
        <f t="shared" si="53"/>
        <v>0</v>
      </c>
      <c r="AC300" s="15">
        <f t="shared" si="54"/>
        <v>0</v>
      </c>
      <c r="AD300" s="16">
        <f t="shared" si="55"/>
        <v>41.347922191335634</v>
      </c>
      <c r="AE300" s="72">
        <f t="shared" si="56"/>
        <v>6</v>
      </c>
      <c r="AF300" s="4">
        <v>18350</v>
      </c>
      <c r="AG300" s="50">
        <v>1</v>
      </c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30"/>
      <c r="BF300" s="30"/>
    </row>
    <row r="301" spans="1:58" x14ac:dyDescent="0.2">
      <c r="A301" s="92" t="s">
        <v>339</v>
      </c>
      <c r="B301" s="53">
        <v>21432776</v>
      </c>
      <c r="C301" s="54">
        <v>35446125.210000001</v>
      </c>
      <c r="D301" s="47">
        <f t="shared" si="52"/>
        <v>56878901.210000001</v>
      </c>
      <c r="E301" s="47">
        <f t="shared" si="57"/>
        <v>0.14616784701572835</v>
      </c>
      <c r="F301" s="10"/>
      <c r="G301" s="11"/>
      <c r="H301" s="11"/>
      <c r="I301" s="55">
        <v>1993356</v>
      </c>
      <c r="J301" s="11"/>
      <c r="K301" s="11"/>
      <c r="L301" s="55">
        <v>4281604</v>
      </c>
      <c r="M301" s="75">
        <v>2612324</v>
      </c>
      <c r="N301" s="56"/>
      <c r="O301" s="56"/>
      <c r="P301" s="11"/>
      <c r="Q301" s="11"/>
      <c r="R301" s="55">
        <v>5624471</v>
      </c>
      <c r="S301" s="57">
        <v>2538903</v>
      </c>
      <c r="T301" s="87">
        <v>2947347</v>
      </c>
      <c r="U301" s="77">
        <f t="shared" si="58"/>
        <v>19998005</v>
      </c>
      <c r="V301" s="14">
        <f t="shared" si="59"/>
        <v>0</v>
      </c>
      <c r="W301" s="15">
        <f t="shared" si="60"/>
        <v>0</v>
      </c>
      <c r="X301" s="16">
        <f t="shared" si="61"/>
        <v>19998005</v>
      </c>
      <c r="Y301" s="16">
        <f t="shared" si="62"/>
        <v>76876906.210000008</v>
      </c>
      <c r="Z301" s="16">
        <f t="shared" si="63"/>
        <v>0.12049237132471381</v>
      </c>
      <c r="AA301" s="16">
        <f t="shared" si="64"/>
        <v>93.305715507874481</v>
      </c>
      <c r="AB301" s="14">
        <f t="shared" si="53"/>
        <v>0</v>
      </c>
      <c r="AC301" s="15">
        <f t="shared" si="54"/>
        <v>0</v>
      </c>
      <c r="AD301" s="16">
        <f t="shared" si="55"/>
        <v>35.158915827445888</v>
      </c>
      <c r="AE301" s="72">
        <f t="shared" si="56"/>
        <v>6</v>
      </c>
      <c r="AF301" s="4">
        <v>6020</v>
      </c>
      <c r="AG301" s="50">
        <v>1</v>
      </c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30"/>
      <c r="BF301" s="30"/>
    </row>
    <row r="302" spans="1:58" x14ac:dyDescent="0.2">
      <c r="A302" s="92" t="s">
        <v>340</v>
      </c>
      <c r="B302" s="53">
        <v>24019969</v>
      </c>
      <c r="C302" s="54">
        <v>31304076.800000001</v>
      </c>
      <c r="D302" s="47">
        <f t="shared" si="52"/>
        <v>55324045.799999997</v>
      </c>
      <c r="E302" s="47">
        <f t="shared" si="57"/>
        <v>0.14217216737238633</v>
      </c>
      <c r="F302" s="10"/>
      <c r="G302" s="11"/>
      <c r="H302" s="11"/>
      <c r="I302" s="55">
        <v>2233460</v>
      </c>
      <c r="J302" s="11"/>
      <c r="K302" s="11"/>
      <c r="L302" s="55">
        <v>4798445</v>
      </c>
      <c r="M302" s="75">
        <v>2927663</v>
      </c>
      <c r="N302" s="56"/>
      <c r="O302" s="56"/>
      <c r="P302" s="11"/>
      <c r="Q302" s="11"/>
      <c r="R302" s="55">
        <v>6303412</v>
      </c>
      <c r="S302" s="57">
        <v>2845380</v>
      </c>
      <c r="T302" s="87">
        <v>3303127</v>
      </c>
      <c r="U302" s="77">
        <f t="shared" si="58"/>
        <v>22411487</v>
      </c>
      <c r="V302" s="14">
        <f t="shared" si="59"/>
        <v>0</v>
      </c>
      <c r="W302" s="15">
        <f t="shared" si="60"/>
        <v>0</v>
      </c>
      <c r="X302" s="16">
        <f t="shared" si="61"/>
        <v>22411487</v>
      </c>
      <c r="Y302" s="16">
        <f t="shared" si="62"/>
        <v>77735532.799999997</v>
      </c>
      <c r="Z302" s="16">
        <f t="shared" si="63"/>
        <v>0.1218381324773406</v>
      </c>
      <c r="AA302" s="16">
        <f t="shared" si="64"/>
        <v>93.3035633809519</v>
      </c>
      <c r="AB302" s="14">
        <f t="shared" si="53"/>
        <v>0</v>
      </c>
      <c r="AC302" s="15">
        <f t="shared" si="54"/>
        <v>0</v>
      </c>
      <c r="AD302" s="16">
        <f t="shared" si="55"/>
        <v>40.50948674473117</v>
      </c>
      <c r="AE302" s="72">
        <f t="shared" si="56"/>
        <v>6</v>
      </c>
      <c r="AF302" s="4">
        <v>5250</v>
      </c>
      <c r="AG302" s="50">
        <v>1</v>
      </c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30"/>
      <c r="BF302" s="30"/>
    </row>
    <row r="303" spans="1:58" x14ac:dyDescent="0.2">
      <c r="A303" s="92" t="s">
        <v>341</v>
      </c>
      <c r="B303" s="53">
        <v>31192449</v>
      </c>
      <c r="C303" s="54">
        <v>27363056.309999999</v>
      </c>
      <c r="D303" s="47">
        <f t="shared" ref="D303:D341" si="65">B303+C303</f>
        <v>58555505.310000002</v>
      </c>
      <c r="E303" s="47">
        <f t="shared" si="57"/>
        <v>0.15047639739875962</v>
      </c>
      <c r="F303" s="10"/>
      <c r="G303" s="11"/>
      <c r="H303" s="11"/>
      <c r="I303" s="55">
        <v>2901564</v>
      </c>
      <c r="J303" s="11"/>
      <c r="K303" s="11"/>
      <c r="L303" s="55">
        <v>6231284</v>
      </c>
      <c r="M303" s="75">
        <v>3801877</v>
      </c>
      <c r="N303" s="56"/>
      <c r="O303" s="56"/>
      <c r="P303" s="11"/>
      <c r="Q303" s="11"/>
      <c r="R303" s="55">
        <v>8185641</v>
      </c>
      <c r="S303" s="57">
        <v>3695024</v>
      </c>
      <c r="T303" s="87">
        <v>4289457</v>
      </c>
      <c r="U303" s="77">
        <f t="shared" si="58"/>
        <v>29104847</v>
      </c>
      <c r="V303" s="14">
        <f t="shared" si="59"/>
        <v>0</v>
      </c>
      <c r="W303" s="15">
        <f t="shared" si="60"/>
        <v>0</v>
      </c>
      <c r="X303" s="16">
        <f t="shared" si="61"/>
        <v>29104847</v>
      </c>
      <c r="Y303" s="16">
        <f t="shared" si="62"/>
        <v>87660352.310000002</v>
      </c>
      <c r="Z303" s="16">
        <f t="shared" si="63"/>
        <v>0.13739371472804945</v>
      </c>
      <c r="AA303" s="16">
        <f t="shared" si="64"/>
        <v>93.307348198277083</v>
      </c>
      <c r="AB303" s="14">
        <f t="shared" ref="AB303:AB341" si="66">(V303/B303)*100</f>
        <v>0</v>
      </c>
      <c r="AC303" s="15">
        <f t="shared" ref="AC303:AC341" si="67">(W303/B303)*100</f>
        <v>0</v>
      </c>
      <c r="AD303" s="16">
        <f t="shared" ref="AD303:AD341" si="68">(X303/D303)*100</f>
        <v>49.704714946810526</v>
      </c>
      <c r="AE303" s="72">
        <f t="shared" ref="AE303:AE341" si="69">COUNT(F303:T303)</f>
        <v>6</v>
      </c>
      <c r="AF303" s="4">
        <v>22750</v>
      </c>
      <c r="AG303" s="50">
        <v>1</v>
      </c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30"/>
      <c r="BF303" s="30"/>
    </row>
    <row r="304" spans="1:58" x14ac:dyDescent="0.2">
      <c r="A304" s="92" t="s">
        <v>342</v>
      </c>
      <c r="B304" s="53">
        <v>34589228</v>
      </c>
      <c r="C304" s="54">
        <v>38549030.049999997</v>
      </c>
      <c r="D304" s="47">
        <f t="shared" si="65"/>
        <v>73138258.049999997</v>
      </c>
      <c r="E304" s="47">
        <f t="shared" ref="E304:E341" si="70">(D304/$D$4)*100</f>
        <v>0.18795126991253741</v>
      </c>
      <c r="F304" s="10"/>
      <c r="G304" s="11"/>
      <c r="H304" s="11"/>
      <c r="I304" s="55">
        <v>3215008</v>
      </c>
      <c r="J304" s="11"/>
      <c r="K304" s="11"/>
      <c r="L304" s="55">
        <v>6909855</v>
      </c>
      <c r="M304" s="75">
        <v>4215892</v>
      </c>
      <c r="N304" s="56"/>
      <c r="O304" s="56"/>
      <c r="P304" s="11"/>
      <c r="Q304" s="11"/>
      <c r="R304" s="55">
        <v>9077037</v>
      </c>
      <c r="S304" s="57">
        <v>4097403</v>
      </c>
      <c r="T304" s="87">
        <v>4756568</v>
      </c>
      <c r="U304" s="77">
        <f t="shared" ref="U304:U341" si="71">I304+L304+M304+R304+S304+T304</f>
        <v>32271763</v>
      </c>
      <c r="V304" s="14">
        <f t="shared" ref="V304:V341" si="72">P304+O304+N304+K304</f>
        <v>0</v>
      </c>
      <c r="W304" s="15">
        <f t="shared" ref="W304:W341" si="73">F304+G304+H304+J304+Q304</f>
        <v>0</v>
      </c>
      <c r="X304" s="16">
        <f t="shared" ref="X304:X341" si="74">U304+V304+W304</f>
        <v>32271763</v>
      </c>
      <c r="Y304" s="16">
        <f t="shared" ref="Y304:Y341" si="75">X304+D304</f>
        <v>105410021.05</v>
      </c>
      <c r="Z304" s="16">
        <f t="shared" ref="Z304:Z341" si="76">(Y304/$Y$4)*100</f>
        <v>0.16521350850159947</v>
      </c>
      <c r="AA304" s="16">
        <f t="shared" ref="AA304:AA341" si="77">(U304/B304)*100</f>
        <v>93.300038381891611</v>
      </c>
      <c r="AB304" s="14">
        <f t="shared" si="66"/>
        <v>0</v>
      </c>
      <c r="AC304" s="15">
        <f t="shared" si="67"/>
        <v>0</v>
      </c>
      <c r="AD304" s="16">
        <f t="shared" si="68"/>
        <v>44.124325435721808</v>
      </c>
      <c r="AE304" s="72">
        <f t="shared" si="69"/>
        <v>6</v>
      </c>
      <c r="AF304" s="4">
        <v>32894</v>
      </c>
      <c r="AG304" s="50">
        <v>1</v>
      </c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30"/>
      <c r="BF304" s="30"/>
    </row>
    <row r="305" spans="1:58" x14ac:dyDescent="0.2">
      <c r="A305" s="92" t="s">
        <v>343</v>
      </c>
      <c r="B305" s="53">
        <v>47537125</v>
      </c>
      <c r="C305" s="54">
        <v>43214841.530000001</v>
      </c>
      <c r="D305" s="47">
        <f t="shared" si="65"/>
        <v>90751966.530000001</v>
      </c>
      <c r="E305" s="47">
        <f t="shared" si="70"/>
        <v>0.23321511628992911</v>
      </c>
      <c r="F305" s="10"/>
      <c r="G305" s="11"/>
      <c r="H305" s="11"/>
      <c r="I305" s="55">
        <v>4420226</v>
      </c>
      <c r="J305" s="11"/>
      <c r="K305" s="11"/>
      <c r="L305" s="55">
        <v>9496444</v>
      </c>
      <c r="M305" s="75">
        <v>5794040</v>
      </c>
      <c r="N305" s="56"/>
      <c r="O305" s="56"/>
      <c r="P305" s="11"/>
      <c r="Q305" s="11"/>
      <c r="R305" s="55">
        <v>12474874</v>
      </c>
      <c r="S305" s="57">
        <v>5631196</v>
      </c>
      <c r="T305" s="57">
        <v>6537110</v>
      </c>
      <c r="U305" s="77">
        <f t="shared" si="71"/>
        <v>44353890</v>
      </c>
      <c r="V305" s="14">
        <f t="shared" si="72"/>
        <v>0</v>
      </c>
      <c r="W305" s="15">
        <f t="shared" si="73"/>
        <v>0</v>
      </c>
      <c r="X305" s="16">
        <f t="shared" si="74"/>
        <v>44353890</v>
      </c>
      <c r="Y305" s="16">
        <f t="shared" si="75"/>
        <v>135105856.53</v>
      </c>
      <c r="Z305" s="16">
        <f t="shared" si="76"/>
        <v>0.2117570260786418</v>
      </c>
      <c r="AA305" s="16">
        <f t="shared" si="77"/>
        <v>93.303686329368887</v>
      </c>
      <c r="AB305" s="14">
        <f t="shared" si="66"/>
        <v>0</v>
      </c>
      <c r="AC305" s="15">
        <f t="shared" si="67"/>
        <v>0</v>
      </c>
      <c r="AD305" s="16">
        <f t="shared" si="68"/>
        <v>48.873750835292228</v>
      </c>
      <c r="AE305" s="72">
        <f t="shared" si="69"/>
        <v>6</v>
      </c>
      <c r="AF305" s="4">
        <v>35465</v>
      </c>
      <c r="AG305" s="50">
        <v>1</v>
      </c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30"/>
      <c r="BF305" s="30"/>
    </row>
    <row r="306" spans="1:58" x14ac:dyDescent="0.2">
      <c r="A306" s="92" t="s">
        <v>344</v>
      </c>
      <c r="B306" s="53">
        <v>67321441</v>
      </c>
      <c r="C306" s="54">
        <v>34933191.43</v>
      </c>
      <c r="D306" s="47">
        <f t="shared" si="65"/>
        <v>102254632.43000001</v>
      </c>
      <c r="E306" s="47">
        <f t="shared" si="70"/>
        <v>0.26277475745347251</v>
      </c>
      <c r="F306" s="10"/>
      <c r="G306" s="11"/>
      <c r="H306" s="11"/>
      <c r="I306" s="55">
        <v>6263581</v>
      </c>
      <c r="J306" s="11"/>
      <c r="K306" s="11"/>
      <c r="L306" s="55">
        <v>13448736</v>
      </c>
      <c r="M306" s="75">
        <v>8205442</v>
      </c>
      <c r="N306" s="56"/>
      <c r="O306" s="56"/>
      <c r="P306" s="11"/>
      <c r="Q306" s="11"/>
      <c r="R306" s="55">
        <v>17666750</v>
      </c>
      <c r="S306" s="57">
        <v>7974825</v>
      </c>
      <c r="T306" s="57">
        <v>9257768</v>
      </c>
      <c r="U306" s="77">
        <f t="shared" si="71"/>
        <v>62817102</v>
      </c>
      <c r="V306" s="14">
        <f t="shared" si="72"/>
        <v>0</v>
      </c>
      <c r="W306" s="15">
        <f t="shared" si="73"/>
        <v>0</v>
      </c>
      <c r="X306" s="16">
        <f t="shared" si="74"/>
        <v>62817102</v>
      </c>
      <c r="Y306" s="16">
        <f t="shared" si="75"/>
        <v>165071734.43000001</v>
      </c>
      <c r="Z306" s="16">
        <f t="shared" si="76"/>
        <v>0.25872379236778997</v>
      </c>
      <c r="AA306" s="16">
        <f t="shared" si="77"/>
        <v>93.309205903658537</v>
      </c>
      <c r="AB306" s="14">
        <f t="shared" si="66"/>
        <v>0</v>
      </c>
      <c r="AC306" s="15">
        <f t="shared" si="67"/>
        <v>0</v>
      </c>
      <c r="AD306" s="16">
        <f t="shared" si="68"/>
        <v>61.432035407297967</v>
      </c>
      <c r="AE306" s="72">
        <f t="shared" si="69"/>
        <v>6</v>
      </c>
      <c r="AF306" s="4">
        <v>79648</v>
      </c>
      <c r="AG306" s="50">
        <v>1</v>
      </c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30"/>
      <c r="BF306" s="30"/>
    </row>
    <row r="307" spans="1:58" x14ac:dyDescent="0.2">
      <c r="A307" s="92" t="s">
        <v>345</v>
      </c>
      <c r="B307" s="53">
        <v>35651235</v>
      </c>
      <c r="C307" s="54">
        <v>41897210.509999998</v>
      </c>
      <c r="D307" s="47">
        <f t="shared" si="65"/>
        <v>77548445.50999999</v>
      </c>
      <c r="E307" s="47">
        <f t="shared" si="70"/>
        <v>0.19928460428170819</v>
      </c>
      <c r="F307" s="10"/>
      <c r="G307" s="11"/>
      <c r="H307" s="11"/>
      <c r="I307" s="55">
        <v>3312561</v>
      </c>
      <c r="J307" s="11"/>
      <c r="K307" s="11"/>
      <c r="L307" s="55">
        <v>7122011</v>
      </c>
      <c r="M307" s="75">
        <v>4345334</v>
      </c>
      <c r="N307" s="56"/>
      <c r="O307" s="56"/>
      <c r="P307" s="11"/>
      <c r="Q307" s="11"/>
      <c r="R307" s="55">
        <v>9355733</v>
      </c>
      <c r="S307" s="57">
        <v>4223207</v>
      </c>
      <c r="T307" s="57">
        <v>4902611</v>
      </c>
      <c r="U307" s="77">
        <f t="shared" si="71"/>
        <v>33261457</v>
      </c>
      <c r="V307" s="14">
        <f t="shared" si="72"/>
        <v>0</v>
      </c>
      <c r="W307" s="15">
        <f t="shared" si="73"/>
        <v>0</v>
      </c>
      <c r="X307" s="16">
        <f t="shared" si="74"/>
        <v>33261457</v>
      </c>
      <c r="Y307" s="16">
        <f t="shared" si="75"/>
        <v>110809902.50999999</v>
      </c>
      <c r="Z307" s="16">
        <f t="shared" si="76"/>
        <v>0.17367696721845299</v>
      </c>
      <c r="AA307" s="16">
        <f t="shared" si="77"/>
        <v>93.296787614790901</v>
      </c>
      <c r="AB307" s="14">
        <f t="shared" si="66"/>
        <v>0</v>
      </c>
      <c r="AC307" s="15">
        <f t="shared" si="67"/>
        <v>0</v>
      </c>
      <c r="AD307" s="16">
        <f t="shared" si="68"/>
        <v>42.891197600744796</v>
      </c>
      <c r="AE307" s="72">
        <f t="shared" si="69"/>
        <v>6</v>
      </c>
      <c r="AF307" s="4">
        <v>22109</v>
      </c>
      <c r="AG307" s="50">
        <v>1</v>
      </c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30"/>
      <c r="BF307" s="30"/>
    </row>
    <row r="308" spans="1:58" x14ac:dyDescent="0.2">
      <c r="A308" s="92" t="s">
        <v>346</v>
      </c>
      <c r="B308" s="53">
        <v>69959341</v>
      </c>
      <c r="C308" s="54">
        <v>35303998.799999997</v>
      </c>
      <c r="D308" s="47">
        <f t="shared" si="65"/>
        <v>105263339.8</v>
      </c>
      <c r="E308" s="47">
        <f t="shared" si="70"/>
        <v>0.27050655728113754</v>
      </c>
      <c r="F308" s="10"/>
      <c r="G308" s="11"/>
      <c r="H308" s="11"/>
      <c r="I308" s="55">
        <v>6515831</v>
      </c>
      <c r="J308" s="11"/>
      <c r="K308" s="11"/>
      <c r="L308" s="55">
        <v>13975707</v>
      </c>
      <c r="M308" s="75">
        <v>8526961</v>
      </c>
      <c r="N308" s="56"/>
      <c r="O308" s="56"/>
      <c r="P308" s="11"/>
      <c r="Q308" s="11"/>
      <c r="R308" s="55">
        <v>18358997</v>
      </c>
      <c r="S308" s="57">
        <v>8287308</v>
      </c>
      <c r="T308" s="57">
        <v>9620521</v>
      </c>
      <c r="U308" s="77">
        <f t="shared" si="71"/>
        <v>65285325</v>
      </c>
      <c r="V308" s="14">
        <f t="shared" si="72"/>
        <v>0</v>
      </c>
      <c r="W308" s="15">
        <f t="shared" si="73"/>
        <v>0</v>
      </c>
      <c r="X308" s="16">
        <f t="shared" si="74"/>
        <v>65285325</v>
      </c>
      <c r="Y308" s="16">
        <f t="shared" si="75"/>
        <v>170548664.80000001</v>
      </c>
      <c r="Z308" s="16">
        <f t="shared" si="76"/>
        <v>0.26730801304465951</v>
      </c>
      <c r="AA308" s="16">
        <f t="shared" si="77"/>
        <v>93.318953647662298</v>
      </c>
      <c r="AB308" s="14">
        <f t="shared" si="66"/>
        <v>0</v>
      </c>
      <c r="AC308" s="15">
        <f t="shared" si="67"/>
        <v>0</v>
      </c>
      <c r="AD308" s="16">
        <f t="shared" si="68"/>
        <v>62.020951571593585</v>
      </c>
      <c r="AE308" s="72">
        <f t="shared" si="69"/>
        <v>6</v>
      </c>
      <c r="AF308" s="4">
        <v>66589</v>
      </c>
      <c r="AG308" s="50">
        <v>1</v>
      </c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30"/>
      <c r="BF308" s="30"/>
    </row>
    <row r="309" spans="1:58" x14ac:dyDescent="0.2">
      <c r="A309" s="92" t="s">
        <v>347</v>
      </c>
      <c r="B309" s="53">
        <v>86624427</v>
      </c>
      <c r="C309" s="54">
        <v>32240900.98</v>
      </c>
      <c r="D309" s="47">
        <f t="shared" si="65"/>
        <v>118865327.98</v>
      </c>
      <c r="E309" s="47">
        <f t="shared" si="70"/>
        <v>0.30546105332640294</v>
      </c>
      <c r="F309" s="10"/>
      <c r="G309" s="11"/>
      <c r="H309" s="11"/>
      <c r="I309" s="55">
        <v>8042399</v>
      </c>
      <c r="J309" s="11"/>
      <c r="K309" s="11"/>
      <c r="L309" s="55">
        <v>17304874</v>
      </c>
      <c r="M309" s="75">
        <v>10558178</v>
      </c>
      <c r="N309" s="56"/>
      <c r="O309" s="56"/>
      <c r="P309" s="11"/>
      <c r="Q309" s="11"/>
      <c r="R309" s="55">
        <v>22732313</v>
      </c>
      <c r="S309" s="57">
        <v>10261436</v>
      </c>
      <c r="T309" s="57">
        <v>11912235</v>
      </c>
      <c r="U309" s="77">
        <f t="shared" si="71"/>
        <v>80811435</v>
      </c>
      <c r="V309" s="14">
        <f t="shared" si="72"/>
        <v>0</v>
      </c>
      <c r="W309" s="15">
        <f t="shared" si="73"/>
        <v>0</v>
      </c>
      <c r="X309" s="16">
        <f t="shared" si="74"/>
        <v>80811435</v>
      </c>
      <c r="Y309" s="16">
        <f t="shared" si="75"/>
        <v>199676762.98000002</v>
      </c>
      <c r="Z309" s="16">
        <f t="shared" si="76"/>
        <v>0.31296169234725801</v>
      </c>
      <c r="AA309" s="16">
        <f t="shared" si="77"/>
        <v>93.289430936149216</v>
      </c>
      <c r="AB309" s="14">
        <f t="shared" si="66"/>
        <v>0</v>
      </c>
      <c r="AC309" s="15">
        <f t="shared" si="67"/>
        <v>0</v>
      </c>
      <c r="AD309" s="16">
        <f t="shared" si="68"/>
        <v>67.985708173536636</v>
      </c>
      <c r="AE309" s="72">
        <f t="shared" si="69"/>
        <v>6</v>
      </c>
      <c r="AF309" s="4">
        <v>115486</v>
      </c>
      <c r="AG309" s="50">
        <v>1</v>
      </c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30"/>
      <c r="BF309" s="30"/>
    </row>
    <row r="310" spans="1:58" x14ac:dyDescent="0.2">
      <c r="A310" s="92" t="s">
        <v>348</v>
      </c>
      <c r="B310" s="53">
        <v>88090675</v>
      </c>
      <c r="C310" s="54">
        <v>36307577.149999999</v>
      </c>
      <c r="D310" s="47">
        <f t="shared" si="65"/>
        <v>124398252.15000001</v>
      </c>
      <c r="E310" s="47">
        <f t="shared" si="70"/>
        <v>0.31967960531010403</v>
      </c>
      <c r="F310" s="10"/>
      <c r="G310" s="11"/>
      <c r="H310" s="11"/>
      <c r="I310" s="55">
        <v>8178346</v>
      </c>
      <c r="J310" s="11"/>
      <c r="K310" s="11"/>
      <c r="L310" s="55">
        <v>17597785</v>
      </c>
      <c r="M310" s="75">
        <v>10736891</v>
      </c>
      <c r="N310" s="56"/>
      <c r="O310" s="56"/>
      <c r="P310" s="11"/>
      <c r="Q310" s="11"/>
      <c r="R310" s="58">
        <v>23117091</v>
      </c>
      <c r="S310" s="57">
        <v>10435126</v>
      </c>
      <c r="T310" s="57">
        <v>12113867</v>
      </c>
      <c r="U310" s="77">
        <f t="shared" si="71"/>
        <v>82179106</v>
      </c>
      <c r="V310" s="14">
        <f t="shared" si="72"/>
        <v>0</v>
      </c>
      <c r="W310" s="15">
        <f t="shared" si="73"/>
        <v>0</v>
      </c>
      <c r="X310" s="16">
        <f t="shared" si="74"/>
        <v>82179106</v>
      </c>
      <c r="Y310" s="16">
        <f t="shared" si="75"/>
        <v>206577358.15000001</v>
      </c>
      <c r="Z310" s="16">
        <f t="shared" si="76"/>
        <v>0.32377728205522432</v>
      </c>
      <c r="AA310" s="16">
        <f t="shared" si="77"/>
        <v>93.289222724198666</v>
      </c>
      <c r="AB310" s="14">
        <f t="shared" si="66"/>
        <v>0</v>
      </c>
      <c r="AC310" s="15">
        <f t="shared" si="67"/>
        <v>0</v>
      </c>
      <c r="AD310" s="16">
        <f t="shared" si="68"/>
        <v>66.061302775305904</v>
      </c>
      <c r="AE310" s="72">
        <f t="shared" si="69"/>
        <v>6</v>
      </c>
      <c r="AF310" s="4">
        <v>118647</v>
      </c>
      <c r="AG310" s="50">
        <v>1</v>
      </c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30"/>
      <c r="BF310" s="30"/>
    </row>
    <row r="311" spans="1:58" x14ac:dyDescent="0.2">
      <c r="A311" s="92" t="s">
        <v>349</v>
      </c>
      <c r="B311" s="53">
        <v>35776019</v>
      </c>
      <c r="C311" s="54">
        <v>39094464.060000002</v>
      </c>
      <c r="D311" s="47">
        <f t="shared" si="65"/>
        <v>74870483.060000002</v>
      </c>
      <c r="E311" s="47">
        <f t="shared" si="70"/>
        <v>0.19240275534689361</v>
      </c>
      <c r="F311" s="10"/>
      <c r="G311" s="11"/>
      <c r="H311" s="11"/>
      <c r="I311" s="55">
        <v>3323944</v>
      </c>
      <c r="J311" s="11"/>
      <c r="K311" s="11"/>
      <c r="L311" s="55">
        <v>7146939</v>
      </c>
      <c r="M311" s="75">
        <v>4360543</v>
      </c>
      <c r="N311" s="56"/>
      <c r="O311" s="56"/>
      <c r="P311" s="11"/>
      <c r="Q311" s="11"/>
      <c r="R311" s="55">
        <v>9388479</v>
      </c>
      <c r="S311" s="57">
        <v>4237988</v>
      </c>
      <c r="T311" s="57">
        <v>4919771</v>
      </c>
      <c r="U311" s="77">
        <f t="shared" si="71"/>
        <v>33377664</v>
      </c>
      <c r="V311" s="14">
        <f t="shared" si="72"/>
        <v>0</v>
      </c>
      <c r="W311" s="15">
        <f t="shared" si="73"/>
        <v>0</v>
      </c>
      <c r="X311" s="16">
        <f t="shared" si="74"/>
        <v>33377664</v>
      </c>
      <c r="Y311" s="16">
        <f t="shared" si="75"/>
        <v>108248147.06</v>
      </c>
      <c r="Z311" s="16">
        <f t="shared" si="76"/>
        <v>0.16966182139453903</v>
      </c>
      <c r="AA311" s="16">
        <f t="shared" si="77"/>
        <v>93.296193743635925</v>
      </c>
      <c r="AB311" s="14">
        <f t="shared" si="66"/>
        <v>0</v>
      </c>
      <c r="AC311" s="15">
        <f t="shared" si="67"/>
        <v>0</v>
      </c>
      <c r="AD311" s="16">
        <f t="shared" si="68"/>
        <v>44.580537797855094</v>
      </c>
      <c r="AE311" s="72">
        <f t="shared" si="69"/>
        <v>6</v>
      </c>
      <c r="AF311" s="4">
        <v>22366</v>
      </c>
      <c r="AG311" s="50">
        <v>1</v>
      </c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30"/>
      <c r="BF311" s="30"/>
    </row>
    <row r="312" spans="1:58" x14ac:dyDescent="0.2">
      <c r="A312" s="92" t="s">
        <v>350</v>
      </c>
      <c r="B312" s="53">
        <v>37092134</v>
      </c>
      <c r="C312" s="54">
        <v>31965886.420000002</v>
      </c>
      <c r="D312" s="47">
        <f t="shared" si="65"/>
        <v>69058020.420000002</v>
      </c>
      <c r="E312" s="47">
        <f t="shared" si="70"/>
        <v>0.17746584320769099</v>
      </c>
      <c r="F312" s="10"/>
      <c r="G312" s="11"/>
      <c r="H312" s="11"/>
      <c r="I312" s="55">
        <v>3447612</v>
      </c>
      <c r="J312" s="11"/>
      <c r="K312" s="11"/>
      <c r="L312" s="55">
        <v>7409858</v>
      </c>
      <c r="M312" s="75">
        <v>4520957</v>
      </c>
      <c r="N312" s="56"/>
      <c r="O312" s="56"/>
      <c r="P312" s="11"/>
      <c r="Q312" s="11"/>
      <c r="R312" s="55">
        <v>9733860</v>
      </c>
      <c r="S312" s="57">
        <v>4393894</v>
      </c>
      <c r="T312" s="57">
        <v>5100758</v>
      </c>
      <c r="U312" s="77">
        <f t="shared" si="71"/>
        <v>34606939</v>
      </c>
      <c r="V312" s="14">
        <f t="shared" si="72"/>
        <v>0</v>
      </c>
      <c r="W312" s="15">
        <f t="shared" si="73"/>
        <v>0</v>
      </c>
      <c r="X312" s="16">
        <f t="shared" si="74"/>
        <v>34606939</v>
      </c>
      <c r="Y312" s="16">
        <f t="shared" si="75"/>
        <v>103664959.42</v>
      </c>
      <c r="Z312" s="16">
        <f t="shared" si="76"/>
        <v>0.16247840085650123</v>
      </c>
      <c r="AA312" s="16">
        <f t="shared" si="77"/>
        <v>93.29994062892149</v>
      </c>
      <c r="AB312" s="14">
        <f t="shared" si="66"/>
        <v>0</v>
      </c>
      <c r="AC312" s="15">
        <f t="shared" si="67"/>
        <v>0</v>
      </c>
      <c r="AD312" s="16">
        <f t="shared" si="68"/>
        <v>50.112845386424411</v>
      </c>
      <c r="AE312" s="72">
        <f t="shared" si="69"/>
        <v>6</v>
      </c>
      <c r="AF312" s="4">
        <v>24511</v>
      </c>
      <c r="AG312" s="50">
        <v>1</v>
      </c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30"/>
      <c r="BF312" s="30"/>
    </row>
    <row r="313" spans="1:58" x14ac:dyDescent="0.2">
      <c r="A313" s="92" t="s">
        <v>351</v>
      </c>
      <c r="B313" s="53">
        <v>35974893</v>
      </c>
      <c r="C313" s="54">
        <v>38401769.100000001</v>
      </c>
      <c r="D313" s="47">
        <f t="shared" si="65"/>
        <v>74376662.099999994</v>
      </c>
      <c r="E313" s="47">
        <f t="shared" si="70"/>
        <v>0.19113373036576842</v>
      </c>
      <c r="F313" s="10"/>
      <c r="G313" s="11"/>
      <c r="H313" s="11"/>
      <c r="I313" s="55">
        <v>3342885</v>
      </c>
      <c r="J313" s="11"/>
      <c r="K313" s="11"/>
      <c r="L313" s="55">
        <v>7186668</v>
      </c>
      <c r="M313" s="75">
        <v>4384783</v>
      </c>
      <c r="N313" s="56"/>
      <c r="O313" s="56"/>
      <c r="P313" s="11"/>
      <c r="Q313" s="11"/>
      <c r="R313" s="55">
        <v>9440669</v>
      </c>
      <c r="S313" s="57">
        <v>4261547</v>
      </c>
      <c r="T313" s="57">
        <v>4947119</v>
      </c>
      <c r="U313" s="77">
        <f t="shared" si="71"/>
        <v>33563671</v>
      </c>
      <c r="V313" s="14">
        <f t="shared" si="72"/>
        <v>0</v>
      </c>
      <c r="W313" s="15">
        <f t="shared" si="73"/>
        <v>0</v>
      </c>
      <c r="X313" s="16">
        <f t="shared" si="74"/>
        <v>33563671</v>
      </c>
      <c r="Y313" s="16">
        <f t="shared" si="75"/>
        <v>107940333.09999999</v>
      </c>
      <c r="Z313" s="16">
        <f t="shared" si="76"/>
        <v>0.16917937177740774</v>
      </c>
      <c r="AA313" s="16">
        <f t="shared" si="77"/>
        <v>93.297486666603845</v>
      </c>
      <c r="AB313" s="14">
        <f t="shared" si="66"/>
        <v>0</v>
      </c>
      <c r="AC313" s="15">
        <f t="shared" si="67"/>
        <v>0</v>
      </c>
      <c r="AD313" s="16">
        <f t="shared" si="68"/>
        <v>45.126616404045379</v>
      </c>
      <c r="AE313" s="72">
        <f t="shared" si="69"/>
        <v>6</v>
      </c>
      <c r="AF313" s="4">
        <v>23319</v>
      </c>
      <c r="AG313" s="50">
        <v>1</v>
      </c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30"/>
      <c r="BF313" s="30"/>
    </row>
    <row r="314" spans="1:58" x14ac:dyDescent="0.2">
      <c r="A314" s="92" t="s">
        <v>352</v>
      </c>
      <c r="B314" s="53">
        <v>49596508</v>
      </c>
      <c r="C314" s="54">
        <v>47144201.770000003</v>
      </c>
      <c r="D314" s="47">
        <f t="shared" si="65"/>
        <v>96740709.770000011</v>
      </c>
      <c r="E314" s="47">
        <f t="shared" si="70"/>
        <v>0.24860503569939371</v>
      </c>
      <c r="F314" s="10"/>
      <c r="G314" s="11"/>
      <c r="H314" s="11"/>
      <c r="I314" s="55">
        <v>4612217</v>
      </c>
      <c r="J314" s="11"/>
      <c r="K314" s="11"/>
      <c r="L314" s="55">
        <v>9907844</v>
      </c>
      <c r="M314" s="75">
        <v>6045047</v>
      </c>
      <c r="N314" s="56"/>
      <c r="O314" s="56"/>
      <c r="P314" s="11"/>
      <c r="Q314" s="11"/>
      <c r="R314" s="55">
        <v>13015305</v>
      </c>
      <c r="S314" s="57">
        <v>5875149</v>
      </c>
      <c r="T314" s="57">
        <v>6820308</v>
      </c>
      <c r="U314" s="77">
        <f t="shared" si="71"/>
        <v>46275870</v>
      </c>
      <c r="V314" s="14">
        <f t="shared" si="72"/>
        <v>0</v>
      </c>
      <c r="W314" s="15">
        <f t="shared" si="73"/>
        <v>0</v>
      </c>
      <c r="X314" s="16">
        <f t="shared" si="74"/>
        <v>46275870</v>
      </c>
      <c r="Y314" s="16">
        <f t="shared" si="75"/>
        <v>143016579.77000001</v>
      </c>
      <c r="Z314" s="16">
        <f t="shared" si="76"/>
        <v>0.22415583150763987</v>
      </c>
      <c r="AA314" s="16">
        <f t="shared" si="77"/>
        <v>93.304693951437073</v>
      </c>
      <c r="AB314" s="14">
        <f t="shared" si="66"/>
        <v>0</v>
      </c>
      <c r="AC314" s="15">
        <f t="shared" si="67"/>
        <v>0</v>
      </c>
      <c r="AD314" s="16">
        <f t="shared" si="68"/>
        <v>47.834949846884918</v>
      </c>
      <c r="AE314" s="72">
        <f t="shared" si="69"/>
        <v>6</v>
      </c>
      <c r="AF314" s="4">
        <v>48654</v>
      </c>
      <c r="AG314" s="50">
        <v>1</v>
      </c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30"/>
      <c r="BF314" s="30"/>
    </row>
    <row r="315" spans="1:58" x14ac:dyDescent="0.2">
      <c r="A315" s="92" t="s">
        <v>353</v>
      </c>
      <c r="B315" s="53">
        <v>60531954</v>
      </c>
      <c r="C315" s="54">
        <v>40508891.130000003</v>
      </c>
      <c r="D315" s="47">
        <f t="shared" si="65"/>
        <v>101040845.13</v>
      </c>
      <c r="E315" s="47">
        <f t="shared" si="70"/>
        <v>0.25965555731771384</v>
      </c>
      <c r="F315" s="10"/>
      <c r="G315" s="11"/>
      <c r="H315" s="11"/>
      <c r="I315" s="55">
        <v>5628967</v>
      </c>
      <c r="J315" s="11"/>
      <c r="K315" s="11"/>
      <c r="L315" s="55">
        <v>12092407</v>
      </c>
      <c r="M315" s="75">
        <v>7377909</v>
      </c>
      <c r="N315" s="56"/>
      <c r="O315" s="56"/>
      <c r="P315" s="11"/>
      <c r="Q315" s="11"/>
      <c r="R315" s="55">
        <v>15885026</v>
      </c>
      <c r="S315" s="57">
        <v>7170550</v>
      </c>
      <c r="T315" s="57">
        <v>8324105</v>
      </c>
      <c r="U315" s="77">
        <f t="shared" si="71"/>
        <v>56478964</v>
      </c>
      <c r="V315" s="14">
        <f t="shared" si="72"/>
        <v>0</v>
      </c>
      <c r="W315" s="15">
        <f t="shared" si="73"/>
        <v>0</v>
      </c>
      <c r="X315" s="16">
        <f t="shared" si="74"/>
        <v>56478964</v>
      </c>
      <c r="Y315" s="16">
        <f t="shared" si="75"/>
        <v>157519809.13</v>
      </c>
      <c r="Z315" s="16">
        <f t="shared" si="76"/>
        <v>0.24688734586747885</v>
      </c>
      <c r="AA315" s="16">
        <f t="shared" si="77"/>
        <v>93.304379369613613</v>
      </c>
      <c r="AB315" s="14">
        <f t="shared" si="66"/>
        <v>0</v>
      </c>
      <c r="AC315" s="15">
        <f t="shared" si="67"/>
        <v>0</v>
      </c>
      <c r="AD315" s="16">
        <f t="shared" si="68"/>
        <v>55.897161120667285</v>
      </c>
      <c r="AE315" s="72">
        <f t="shared" si="69"/>
        <v>6</v>
      </c>
      <c r="AF315" s="4">
        <v>69830</v>
      </c>
      <c r="AG315" s="50">
        <v>1</v>
      </c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30"/>
      <c r="BF315" s="30"/>
    </row>
    <row r="316" spans="1:58" x14ac:dyDescent="0.2">
      <c r="A316" s="92" t="s">
        <v>354</v>
      </c>
      <c r="B316" s="53">
        <v>34044338</v>
      </c>
      <c r="C316" s="54">
        <v>41001720.240000002</v>
      </c>
      <c r="D316" s="47">
        <f t="shared" si="65"/>
        <v>75046058.24000001</v>
      </c>
      <c r="E316" s="47">
        <f t="shared" si="70"/>
        <v>0.1928539498232997</v>
      </c>
      <c r="F316" s="10"/>
      <c r="G316" s="11"/>
      <c r="H316" s="11"/>
      <c r="I316" s="55">
        <v>3164217</v>
      </c>
      <c r="J316" s="11"/>
      <c r="K316" s="11"/>
      <c r="L316" s="55">
        <v>6801003</v>
      </c>
      <c r="M316" s="75">
        <v>4149478</v>
      </c>
      <c r="N316" s="56"/>
      <c r="O316" s="56"/>
      <c r="P316" s="11"/>
      <c r="Q316" s="11"/>
      <c r="R316" s="55">
        <v>8934045</v>
      </c>
      <c r="S316" s="57">
        <v>4032855</v>
      </c>
      <c r="T316" s="57">
        <v>4681637</v>
      </c>
      <c r="U316" s="77">
        <f t="shared" si="71"/>
        <v>31763235</v>
      </c>
      <c r="V316" s="14">
        <f t="shared" si="72"/>
        <v>0</v>
      </c>
      <c r="W316" s="15">
        <f t="shared" si="73"/>
        <v>0</v>
      </c>
      <c r="X316" s="16">
        <f t="shared" si="74"/>
        <v>31763235</v>
      </c>
      <c r="Y316" s="16">
        <f t="shared" si="75"/>
        <v>106809293.24000001</v>
      </c>
      <c r="Z316" s="16">
        <f t="shared" si="76"/>
        <v>0.16740664598090005</v>
      </c>
      <c r="AA316" s="16">
        <f t="shared" si="77"/>
        <v>93.299611230507693</v>
      </c>
      <c r="AB316" s="14">
        <f t="shared" si="66"/>
        <v>0</v>
      </c>
      <c r="AC316" s="15">
        <f t="shared" si="67"/>
        <v>0</v>
      </c>
      <c r="AD316" s="16">
        <f t="shared" si="68"/>
        <v>42.324987807380936</v>
      </c>
      <c r="AE316" s="72">
        <f t="shared" si="69"/>
        <v>6</v>
      </c>
      <c r="AF316" s="4">
        <v>19761</v>
      </c>
      <c r="AG316" s="50">
        <v>1</v>
      </c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30"/>
      <c r="BF316" s="30"/>
    </row>
    <row r="317" spans="1:58" x14ac:dyDescent="0.2">
      <c r="A317" s="92" t="s">
        <v>355</v>
      </c>
      <c r="B317" s="53">
        <v>33350541</v>
      </c>
      <c r="C317" s="54">
        <v>32689127.68</v>
      </c>
      <c r="D317" s="47">
        <f t="shared" si="65"/>
        <v>66039668.68</v>
      </c>
      <c r="E317" s="47">
        <f t="shared" si="70"/>
        <v>0.16970925920225993</v>
      </c>
      <c r="F317" s="10"/>
      <c r="G317" s="11"/>
      <c r="H317" s="11"/>
      <c r="I317" s="55">
        <v>3100724</v>
      </c>
      <c r="J317" s="11"/>
      <c r="K317" s="11"/>
      <c r="L317" s="55">
        <v>6662404</v>
      </c>
      <c r="M317" s="75">
        <v>4064915</v>
      </c>
      <c r="N317" s="56"/>
      <c r="O317" s="56"/>
      <c r="P317" s="11"/>
      <c r="Q317" s="11"/>
      <c r="R317" s="55">
        <v>8751976</v>
      </c>
      <c r="S317" s="57">
        <v>3950669</v>
      </c>
      <c r="T317" s="57">
        <v>4586229</v>
      </c>
      <c r="U317" s="77">
        <f t="shared" si="71"/>
        <v>31116917</v>
      </c>
      <c r="V317" s="14">
        <f t="shared" si="72"/>
        <v>0</v>
      </c>
      <c r="W317" s="15">
        <f t="shared" si="73"/>
        <v>0</v>
      </c>
      <c r="X317" s="16">
        <f t="shared" si="74"/>
        <v>31116917</v>
      </c>
      <c r="Y317" s="16">
        <f t="shared" si="75"/>
        <v>97156585.680000007</v>
      </c>
      <c r="Z317" s="16">
        <f t="shared" si="76"/>
        <v>0.15227755610270849</v>
      </c>
      <c r="AA317" s="16">
        <f t="shared" si="77"/>
        <v>93.302585406335695</v>
      </c>
      <c r="AB317" s="14">
        <f t="shared" si="66"/>
        <v>0</v>
      </c>
      <c r="AC317" s="15">
        <f t="shared" si="67"/>
        <v>0</v>
      </c>
      <c r="AD317" s="16">
        <f t="shared" si="68"/>
        <v>47.118523793296532</v>
      </c>
      <c r="AE317" s="72">
        <f t="shared" si="69"/>
        <v>6</v>
      </c>
      <c r="AF317" s="4">
        <v>14429</v>
      </c>
      <c r="AG317" s="50">
        <v>1</v>
      </c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30"/>
      <c r="BF317" s="30"/>
    </row>
    <row r="318" spans="1:58" x14ac:dyDescent="0.2">
      <c r="A318" s="92" t="s">
        <v>356</v>
      </c>
      <c r="B318" s="53">
        <v>44765609</v>
      </c>
      <c r="C318" s="54">
        <v>39931322.979999997</v>
      </c>
      <c r="D318" s="47">
        <f t="shared" si="65"/>
        <v>84696931.979999989</v>
      </c>
      <c r="E318" s="47">
        <f t="shared" si="70"/>
        <v>0.2176548409514219</v>
      </c>
      <c r="F318" s="10"/>
      <c r="G318" s="11"/>
      <c r="H318" s="11"/>
      <c r="I318" s="55">
        <v>4165819</v>
      </c>
      <c r="J318" s="11"/>
      <c r="K318" s="11"/>
      <c r="L318" s="55">
        <v>8942780</v>
      </c>
      <c r="M318" s="75">
        <v>5456235</v>
      </c>
      <c r="N318" s="56"/>
      <c r="O318" s="56"/>
      <c r="P318" s="11"/>
      <c r="Q318" s="11"/>
      <c r="R318" s="55">
        <v>11747562</v>
      </c>
      <c r="S318" s="57">
        <v>5302886</v>
      </c>
      <c r="T318" s="57">
        <v>6155982</v>
      </c>
      <c r="U318" s="77">
        <f t="shared" si="71"/>
        <v>41771264</v>
      </c>
      <c r="V318" s="14">
        <f t="shared" si="72"/>
        <v>0</v>
      </c>
      <c r="W318" s="15">
        <f t="shared" si="73"/>
        <v>0</v>
      </c>
      <c r="X318" s="16">
        <f t="shared" si="74"/>
        <v>41771264</v>
      </c>
      <c r="Y318" s="16">
        <f t="shared" si="75"/>
        <v>126468195.97999999</v>
      </c>
      <c r="Z318" s="16">
        <f t="shared" si="76"/>
        <v>0.19821886158065305</v>
      </c>
      <c r="AA318" s="16">
        <f t="shared" si="77"/>
        <v>93.311059389362939</v>
      </c>
      <c r="AB318" s="14">
        <f t="shared" si="66"/>
        <v>0</v>
      </c>
      <c r="AC318" s="15">
        <f t="shared" si="67"/>
        <v>0</v>
      </c>
      <c r="AD318" s="16">
        <f t="shared" si="68"/>
        <v>49.318508974874916</v>
      </c>
      <c r="AE318" s="72">
        <f t="shared" si="69"/>
        <v>6</v>
      </c>
      <c r="AF318" s="4">
        <v>30462</v>
      </c>
      <c r="AG318" s="50">
        <v>1</v>
      </c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30"/>
      <c r="BF318" s="30"/>
    </row>
    <row r="319" spans="1:58" x14ac:dyDescent="0.2">
      <c r="A319" s="92" t="s">
        <v>357</v>
      </c>
      <c r="B319" s="53">
        <v>63014310</v>
      </c>
      <c r="C319" s="54">
        <v>43606188.07</v>
      </c>
      <c r="D319" s="47">
        <f t="shared" si="65"/>
        <v>106620498.06999999</v>
      </c>
      <c r="E319" s="47">
        <f t="shared" si="70"/>
        <v>0.27399419326153535</v>
      </c>
      <c r="F319" s="10"/>
      <c r="G319" s="11"/>
      <c r="H319" s="11"/>
      <c r="I319" s="55">
        <v>5866109</v>
      </c>
      <c r="J319" s="11"/>
      <c r="K319" s="11"/>
      <c r="L319" s="55">
        <v>12588305</v>
      </c>
      <c r="M319" s="75">
        <v>4680470</v>
      </c>
      <c r="N319" s="56"/>
      <c r="O319" s="56"/>
      <c r="P319" s="11"/>
      <c r="Q319" s="11"/>
      <c r="R319" s="55">
        <v>16536456</v>
      </c>
      <c r="S319" s="57">
        <v>7464607</v>
      </c>
      <c r="T319" s="57">
        <v>8665469</v>
      </c>
      <c r="U319" s="77">
        <f t="shared" si="71"/>
        <v>55801416</v>
      </c>
      <c r="V319" s="14">
        <f t="shared" si="72"/>
        <v>0</v>
      </c>
      <c r="W319" s="15">
        <f t="shared" si="73"/>
        <v>0</v>
      </c>
      <c r="X319" s="16">
        <f t="shared" si="74"/>
        <v>55801416</v>
      </c>
      <c r="Y319" s="16">
        <f t="shared" si="75"/>
        <v>162421914.06999999</v>
      </c>
      <c r="Z319" s="16">
        <f t="shared" si="76"/>
        <v>0.25457061874906056</v>
      </c>
      <c r="AA319" s="16">
        <f t="shared" si="77"/>
        <v>88.553561881420279</v>
      </c>
      <c r="AB319" s="14">
        <f t="shared" si="66"/>
        <v>0</v>
      </c>
      <c r="AC319" s="15">
        <f t="shared" si="67"/>
        <v>0</v>
      </c>
      <c r="AD319" s="16">
        <f t="shared" si="68"/>
        <v>52.336480329855959</v>
      </c>
      <c r="AE319" s="72">
        <f t="shared" si="69"/>
        <v>6</v>
      </c>
      <c r="AF319" s="4">
        <v>13237</v>
      </c>
      <c r="AG319" s="50">
        <v>1</v>
      </c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30"/>
      <c r="BF319" s="30"/>
    </row>
    <row r="320" spans="1:58" x14ac:dyDescent="0.2">
      <c r="A320" s="92" t="s">
        <v>358</v>
      </c>
      <c r="B320" s="53">
        <v>96929823</v>
      </c>
      <c r="C320" s="54">
        <v>48143608.619999997</v>
      </c>
      <c r="D320" s="47">
        <f t="shared" si="65"/>
        <v>145073431.62</v>
      </c>
      <c r="E320" s="47">
        <f t="shared" si="70"/>
        <v>0.37281084388020452</v>
      </c>
      <c r="F320" s="10"/>
      <c r="G320" s="11"/>
      <c r="H320" s="11"/>
      <c r="I320" s="55">
        <v>9021572</v>
      </c>
      <c r="J320" s="11"/>
      <c r="K320" s="11"/>
      <c r="L320" s="55">
        <v>19363573</v>
      </c>
      <c r="M320" s="75">
        <v>11814246</v>
      </c>
      <c r="N320" s="56"/>
      <c r="O320" s="56"/>
      <c r="P320" s="11"/>
      <c r="Q320" s="11"/>
      <c r="R320" s="55">
        <v>25436694</v>
      </c>
      <c r="S320" s="57">
        <v>11482202</v>
      </c>
      <c r="T320" s="57">
        <v>13329391</v>
      </c>
      <c r="U320" s="77">
        <f t="shared" si="71"/>
        <v>90447678</v>
      </c>
      <c r="V320" s="14">
        <f t="shared" si="72"/>
        <v>0</v>
      </c>
      <c r="W320" s="15">
        <f t="shared" si="73"/>
        <v>0</v>
      </c>
      <c r="X320" s="16">
        <f t="shared" si="74"/>
        <v>90447678</v>
      </c>
      <c r="Y320" s="16">
        <f t="shared" si="75"/>
        <v>235521109.62</v>
      </c>
      <c r="Z320" s="16">
        <f t="shared" si="76"/>
        <v>0.36914202709487087</v>
      </c>
      <c r="AA320" s="16">
        <f t="shared" si="77"/>
        <v>93.31253808231962</v>
      </c>
      <c r="AB320" s="14">
        <f t="shared" si="66"/>
        <v>0</v>
      </c>
      <c r="AC320" s="15">
        <f t="shared" si="67"/>
        <v>0</v>
      </c>
      <c r="AD320" s="16">
        <f t="shared" si="68"/>
        <v>62.346135326084593</v>
      </c>
      <c r="AE320" s="72">
        <f t="shared" si="69"/>
        <v>6</v>
      </c>
      <c r="AF320" s="4">
        <v>98458</v>
      </c>
      <c r="AG320" s="50">
        <v>1</v>
      </c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30"/>
      <c r="BF320" s="30"/>
    </row>
    <row r="321" spans="1:58" x14ac:dyDescent="0.2">
      <c r="A321" s="92" t="s">
        <v>359</v>
      </c>
      <c r="B321" s="53">
        <v>156373206</v>
      </c>
      <c r="C321" s="54">
        <v>59292736.670000002</v>
      </c>
      <c r="D321" s="47">
        <f t="shared" si="65"/>
        <v>215665942.67000002</v>
      </c>
      <c r="E321" s="47">
        <f t="shared" si="70"/>
        <v>0.55422003315966306</v>
      </c>
      <c r="F321" s="10"/>
      <c r="G321" s="11"/>
      <c r="H321" s="11"/>
      <c r="I321" s="55">
        <v>15569167</v>
      </c>
      <c r="J321" s="11"/>
      <c r="K321" s="11"/>
      <c r="L321" s="55">
        <v>31238517</v>
      </c>
      <c r="M321" s="75">
        <v>19059475</v>
      </c>
      <c r="N321" s="56"/>
      <c r="O321" s="56"/>
      <c r="P321" s="11"/>
      <c r="Q321" s="11"/>
      <c r="R321" s="55">
        <v>41036054</v>
      </c>
      <c r="S321" s="57">
        <v>18523801</v>
      </c>
      <c r="T321" s="57">
        <v>21503800</v>
      </c>
      <c r="U321" s="77">
        <f t="shared" si="71"/>
        <v>146930814</v>
      </c>
      <c r="V321" s="14">
        <f t="shared" si="72"/>
        <v>0</v>
      </c>
      <c r="W321" s="15">
        <f t="shared" si="73"/>
        <v>0</v>
      </c>
      <c r="X321" s="16">
        <f t="shared" si="74"/>
        <v>146930814</v>
      </c>
      <c r="Y321" s="16">
        <f t="shared" si="75"/>
        <v>362596756.67000002</v>
      </c>
      <c r="Z321" s="16">
        <f t="shared" si="76"/>
        <v>0.56831297199282205</v>
      </c>
      <c r="AA321" s="16">
        <f t="shared" si="77"/>
        <v>93.961630485468206</v>
      </c>
      <c r="AB321" s="14">
        <f t="shared" si="66"/>
        <v>0</v>
      </c>
      <c r="AC321" s="15">
        <f t="shared" si="67"/>
        <v>0</v>
      </c>
      <c r="AD321" s="16">
        <f t="shared" si="68"/>
        <v>68.128890533645986</v>
      </c>
      <c r="AE321" s="72">
        <f t="shared" si="69"/>
        <v>6</v>
      </c>
      <c r="AF321" s="4">
        <v>293365</v>
      </c>
      <c r="AG321" s="50">
        <v>1</v>
      </c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30"/>
      <c r="BF321" s="30"/>
    </row>
    <row r="322" spans="1:58" x14ac:dyDescent="0.2">
      <c r="A322" s="92" t="s">
        <v>360</v>
      </c>
      <c r="B322" s="53">
        <v>86913658</v>
      </c>
      <c r="C322" s="54">
        <v>38193641.399999999</v>
      </c>
      <c r="D322" s="47">
        <f t="shared" si="65"/>
        <v>125107299.40000001</v>
      </c>
      <c r="E322" s="47">
        <f t="shared" si="70"/>
        <v>0.32150172050150483</v>
      </c>
      <c r="F322" s="10"/>
      <c r="G322" s="11"/>
      <c r="H322" s="11"/>
      <c r="I322" s="55">
        <v>8090736</v>
      </c>
      <c r="J322" s="11"/>
      <c r="K322" s="11"/>
      <c r="L322" s="55">
        <v>17362654</v>
      </c>
      <c r="M322" s="75">
        <v>10593430</v>
      </c>
      <c r="N322" s="56"/>
      <c r="O322" s="56"/>
      <c r="P322" s="11"/>
      <c r="Q322" s="11"/>
      <c r="R322" s="55">
        <v>22808214</v>
      </c>
      <c r="S322" s="57">
        <v>10295698</v>
      </c>
      <c r="T322" s="57">
        <v>11952009</v>
      </c>
      <c r="U322" s="77">
        <f t="shared" si="71"/>
        <v>81102741</v>
      </c>
      <c r="V322" s="14">
        <f t="shared" si="72"/>
        <v>0</v>
      </c>
      <c r="W322" s="15">
        <f t="shared" si="73"/>
        <v>0</v>
      </c>
      <c r="X322" s="16">
        <f t="shared" si="74"/>
        <v>81102741</v>
      </c>
      <c r="Y322" s="16">
        <f t="shared" si="75"/>
        <v>206210040.40000001</v>
      </c>
      <c r="Z322" s="16">
        <f t="shared" si="76"/>
        <v>0.32320156967410613</v>
      </c>
      <c r="AA322" s="16">
        <f t="shared" si="77"/>
        <v>93.314149773790447</v>
      </c>
      <c r="AB322" s="14">
        <f t="shared" si="66"/>
        <v>0</v>
      </c>
      <c r="AC322" s="15">
        <f t="shared" si="67"/>
        <v>0</v>
      </c>
      <c r="AD322" s="16">
        <f t="shared" si="68"/>
        <v>64.826546004077514</v>
      </c>
      <c r="AE322" s="72">
        <f t="shared" si="69"/>
        <v>6</v>
      </c>
      <c r="AF322" s="4">
        <v>43845</v>
      </c>
      <c r="AG322" s="50">
        <v>0</v>
      </c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30"/>
      <c r="BF322" s="30"/>
    </row>
    <row r="323" spans="1:58" x14ac:dyDescent="0.2">
      <c r="A323" s="92" t="s">
        <v>361</v>
      </c>
      <c r="B323" s="53">
        <v>112607951</v>
      </c>
      <c r="C323" s="54">
        <v>47304246.25</v>
      </c>
      <c r="D323" s="47">
        <f t="shared" si="65"/>
        <v>159912197.25</v>
      </c>
      <c r="E323" s="47">
        <f t="shared" si="70"/>
        <v>0.41094362032924669</v>
      </c>
      <c r="F323" s="10"/>
      <c r="G323" s="11"/>
      <c r="H323" s="11"/>
      <c r="I323" s="55">
        <v>10486676</v>
      </c>
      <c r="J323" s="11"/>
      <c r="K323" s="11"/>
      <c r="L323" s="55">
        <v>22495577</v>
      </c>
      <c r="M323" s="75">
        <v>13725167</v>
      </c>
      <c r="N323" s="56"/>
      <c r="O323" s="56"/>
      <c r="P323" s="11"/>
      <c r="Q323" s="11"/>
      <c r="R323" s="55">
        <v>29551009</v>
      </c>
      <c r="S323" s="57">
        <v>13339416</v>
      </c>
      <c r="T323" s="57">
        <v>15485382</v>
      </c>
      <c r="U323" s="77">
        <f t="shared" si="71"/>
        <v>105083227</v>
      </c>
      <c r="V323" s="14">
        <f t="shared" si="72"/>
        <v>0</v>
      </c>
      <c r="W323" s="15">
        <f t="shared" si="73"/>
        <v>0</v>
      </c>
      <c r="X323" s="16">
        <f t="shared" si="74"/>
        <v>105083227</v>
      </c>
      <c r="Y323" s="16">
        <f t="shared" si="75"/>
        <v>264995424.25</v>
      </c>
      <c r="Z323" s="16">
        <f t="shared" si="76"/>
        <v>0.41533834583379325</v>
      </c>
      <c r="AA323" s="16">
        <f t="shared" si="77"/>
        <v>93.317768476224202</v>
      </c>
      <c r="AB323" s="14">
        <f t="shared" si="66"/>
        <v>0</v>
      </c>
      <c r="AC323" s="15">
        <f t="shared" si="67"/>
        <v>0</v>
      </c>
      <c r="AD323" s="16">
        <f t="shared" si="68"/>
        <v>65.713078056026774</v>
      </c>
      <c r="AE323" s="72">
        <f t="shared" si="69"/>
        <v>6</v>
      </c>
      <c r="AF323" s="4">
        <v>136189</v>
      </c>
      <c r="AG323" s="50">
        <v>1</v>
      </c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30"/>
      <c r="BF323" s="30"/>
    </row>
    <row r="324" spans="1:58" x14ac:dyDescent="0.2">
      <c r="A324" s="92" t="s">
        <v>362</v>
      </c>
      <c r="B324" s="53">
        <v>110240466</v>
      </c>
      <c r="C324" s="54">
        <v>31962143.210000001</v>
      </c>
      <c r="D324" s="47">
        <f t="shared" si="65"/>
        <v>142202609.21000001</v>
      </c>
      <c r="E324" s="47">
        <f t="shared" si="70"/>
        <v>0.36543338190559749</v>
      </c>
      <c r="F324" s="10"/>
      <c r="G324" s="11"/>
      <c r="H324" s="11"/>
      <c r="I324" s="55">
        <v>10270099</v>
      </c>
      <c r="J324" s="11"/>
      <c r="K324" s="11"/>
      <c r="L324" s="55">
        <v>22022626</v>
      </c>
      <c r="M324" s="75">
        <v>16436607</v>
      </c>
      <c r="N324" s="56"/>
      <c r="O324" s="56"/>
      <c r="P324" s="11"/>
      <c r="Q324" s="11"/>
      <c r="R324" s="55">
        <v>28929724</v>
      </c>
      <c r="S324" s="57">
        <v>13058966</v>
      </c>
      <c r="T324" s="57">
        <v>15159815</v>
      </c>
      <c r="U324" s="77">
        <f t="shared" si="71"/>
        <v>105877837</v>
      </c>
      <c r="V324" s="14">
        <f t="shared" si="72"/>
        <v>0</v>
      </c>
      <c r="W324" s="15">
        <f t="shared" si="73"/>
        <v>0</v>
      </c>
      <c r="X324" s="16">
        <f t="shared" si="74"/>
        <v>105877837</v>
      </c>
      <c r="Y324" s="16">
        <f t="shared" si="75"/>
        <v>248080446.21000001</v>
      </c>
      <c r="Z324" s="16">
        <f t="shared" si="76"/>
        <v>0.38882679749731841</v>
      </c>
      <c r="AA324" s="16">
        <f t="shared" si="77"/>
        <v>96.042624674681619</v>
      </c>
      <c r="AB324" s="14">
        <f t="shared" si="66"/>
        <v>0</v>
      </c>
      <c r="AC324" s="15">
        <f t="shared" si="67"/>
        <v>0</v>
      </c>
      <c r="AD324" s="16">
        <f t="shared" si="68"/>
        <v>74.455621868121412</v>
      </c>
      <c r="AE324" s="72">
        <f t="shared" si="69"/>
        <v>6</v>
      </c>
      <c r="AF324" s="4">
        <v>127730</v>
      </c>
      <c r="AG324" s="50">
        <v>1</v>
      </c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30"/>
      <c r="BF324" s="30"/>
    </row>
    <row r="325" spans="1:58" x14ac:dyDescent="0.2">
      <c r="A325" s="92" t="s">
        <v>363</v>
      </c>
      <c r="B325" s="53">
        <v>93349295</v>
      </c>
      <c r="C325" s="54">
        <v>58833021.310000002</v>
      </c>
      <c r="D325" s="47">
        <f t="shared" si="65"/>
        <v>152182316.31</v>
      </c>
      <c r="E325" s="47">
        <f t="shared" si="70"/>
        <v>0.39107931158467013</v>
      </c>
      <c r="F325" s="10"/>
      <c r="G325" s="11"/>
      <c r="H325" s="11"/>
      <c r="I325" s="55">
        <v>8689592</v>
      </c>
      <c r="J325" s="11"/>
      <c r="K325" s="11"/>
      <c r="L325" s="55">
        <v>18648294</v>
      </c>
      <c r="M325" s="75">
        <v>11377835</v>
      </c>
      <c r="N325" s="56"/>
      <c r="O325" s="56"/>
      <c r="P325" s="11"/>
      <c r="Q325" s="11"/>
      <c r="R325" s="55">
        <v>24497078</v>
      </c>
      <c r="S325" s="57">
        <v>11058056</v>
      </c>
      <c r="T325" s="57">
        <v>12837011</v>
      </c>
      <c r="U325" s="77">
        <f t="shared" si="71"/>
        <v>87107866</v>
      </c>
      <c r="V325" s="14">
        <f t="shared" si="72"/>
        <v>0</v>
      </c>
      <c r="W325" s="15">
        <f t="shared" si="73"/>
        <v>0</v>
      </c>
      <c r="X325" s="16">
        <f t="shared" si="74"/>
        <v>87107866</v>
      </c>
      <c r="Y325" s="16">
        <f t="shared" si="75"/>
        <v>239290182.31</v>
      </c>
      <c r="Z325" s="16">
        <f t="shared" si="76"/>
        <v>0.37504945142426255</v>
      </c>
      <c r="AA325" s="16">
        <f t="shared" si="77"/>
        <v>93.31389808567917</v>
      </c>
      <c r="AB325" s="14">
        <f t="shared" si="66"/>
        <v>0</v>
      </c>
      <c r="AC325" s="15">
        <f t="shared" si="67"/>
        <v>0</v>
      </c>
      <c r="AD325" s="16">
        <f t="shared" si="68"/>
        <v>57.239151113036435</v>
      </c>
      <c r="AE325" s="72">
        <f t="shared" si="69"/>
        <v>6</v>
      </c>
      <c r="AF325" s="4">
        <v>88815</v>
      </c>
      <c r="AG325" s="50">
        <v>0</v>
      </c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30"/>
      <c r="BF325" s="30"/>
    </row>
    <row r="326" spans="1:58" x14ac:dyDescent="0.2">
      <c r="A326" s="92" t="s">
        <v>364</v>
      </c>
      <c r="B326" s="53">
        <v>132979510</v>
      </c>
      <c r="C326" s="54">
        <v>41538573.07</v>
      </c>
      <c r="D326" s="47">
        <f t="shared" si="65"/>
        <v>174518083.06999999</v>
      </c>
      <c r="E326" s="47">
        <f t="shared" si="70"/>
        <v>0.44847794041367928</v>
      </c>
      <c r="F326" s="10"/>
      <c r="G326" s="11"/>
      <c r="H326" s="11"/>
      <c r="I326" s="55">
        <v>12402533</v>
      </c>
      <c r="J326" s="11"/>
      <c r="K326" s="11"/>
      <c r="L326" s="55">
        <v>26565182</v>
      </c>
      <c r="M326" s="75">
        <v>16208145</v>
      </c>
      <c r="N326" s="56"/>
      <c r="O326" s="56"/>
      <c r="P326" s="11"/>
      <c r="Q326" s="11"/>
      <c r="R326" s="55">
        <v>34896991</v>
      </c>
      <c r="S326" s="57">
        <v>15752609</v>
      </c>
      <c r="T326" s="57">
        <v>18286795</v>
      </c>
      <c r="U326" s="77">
        <f t="shared" si="71"/>
        <v>124112255</v>
      </c>
      <c r="V326" s="14">
        <f t="shared" si="72"/>
        <v>0</v>
      </c>
      <c r="W326" s="15">
        <f t="shared" si="73"/>
        <v>0</v>
      </c>
      <c r="X326" s="16">
        <f t="shared" si="74"/>
        <v>124112255</v>
      </c>
      <c r="Y326" s="16">
        <f t="shared" si="75"/>
        <v>298630338.06999999</v>
      </c>
      <c r="Z326" s="16">
        <f t="shared" si="76"/>
        <v>0.46805574466359967</v>
      </c>
      <c r="AA326" s="16">
        <f t="shared" si="77"/>
        <v>93.331863683359941</v>
      </c>
      <c r="AB326" s="14">
        <f t="shared" si="66"/>
        <v>0</v>
      </c>
      <c r="AC326" s="15">
        <f t="shared" si="67"/>
        <v>0</v>
      </c>
      <c r="AD326" s="16">
        <f t="shared" si="68"/>
        <v>71.11713171306036</v>
      </c>
      <c r="AE326" s="72">
        <f t="shared" si="69"/>
        <v>6</v>
      </c>
      <c r="AF326" s="4">
        <v>216489</v>
      </c>
      <c r="AG326" s="50">
        <v>0</v>
      </c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30"/>
      <c r="BF326" s="30"/>
    </row>
    <row r="327" spans="1:58" x14ac:dyDescent="0.2">
      <c r="A327" s="92" t="s">
        <v>365</v>
      </c>
      <c r="B327" s="53">
        <v>141002810</v>
      </c>
      <c r="C327" s="54">
        <v>45945484.229999997</v>
      </c>
      <c r="D327" s="47">
        <f t="shared" si="65"/>
        <v>186948294.22999999</v>
      </c>
      <c r="E327" s="47">
        <f t="shared" si="70"/>
        <v>0.48042119467064875</v>
      </c>
      <c r="F327" s="10"/>
      <c r="G327" s="11"/>
      <c r="H327" s="11"/>
      <c r="I327" s="55">
        <v>13155436</v>
      </c>
      <c r="J327" s="11"/>
      <c r="K327" s="11"/>
      <c r="L327" s="55">
        <v>28167989</v>
      </c>
      <c r="M327" s="75">
        <v>17186061</v>
      </c>
      <c r="N327" s="56"/>
      <c r="O327" s="56"/>
      <c r="P327" s="11"/>
      <c r="Q327" s="11"/>
      <c r="R327" s="55">
        <v>37002496</v>
      </c>
      <c r="S327" s="57">
        <v>16703040</v>
      </c>
      <c r="T327" s="57">
        <v>19390127</v>
      </c>
      <c r="U327" s="77">
        <f t="shared" si="71"/>
        <v>131605149</v>
      </c>
      <c r="V327" s="14">
        <f t="shared" si="72"/>
        <v>0</v>
      </c>
      <c r="W327" s="15">
        <f t="shared" si="73"/>
        <v>0</v>
      </c>
      <c r="X327" s="16">
        <f t="shared" si="74"/>
        <v>131605149</v>
      </c>
      <c r="Y327" s="16">
        <f t="shared" si="75"/>
        <v>318553443.23000002</v>
      </c>
      <c r="Z327" s="16">
        <f t="shared" si="76"/>
        <v>0.49928205570065565</v>
      </c>
      <c r="AA327" s="16">
        <f t="shared" si="77"/>
        <v>93.335125023394923</v>
      </c>
      <c r="AB327" s="14">
        <f t="shared" si="66"/>
        <v>0</v>
      </c>
      <c r="AC327" s="15">
        <f t="shared" si="67"/>
        <v>0</v>
      </c>
      <c r="AD327" s="16">
        <f t="shared" si="68"/>
        <v>70.396549774392668</v>
      </c>
      <c r="AE327" s="72">
        <f t="shared" si="69"/>
        <v>6</v>
      </c>
      <c r="AF327" s="4">
        <v>219769</v>
      </c>
      <c r="AG327" s="50">
        <v>1</v>
      </c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30"/>
      <c r="BF327" s="30"/>
    </row>
    <row r="328" spans="1:58" x14ac:dyDescent="0.2">
      <c r="A328" s="92" t="s">
        <v>366</v>
      </c>
      <c r="B328" s="53">
        <v>609220428</v>
      </c>
      <c r="C328" s="54">
        <v>53610550.280000001</v>
      </c>
      <c r="D328" s="47">
        <f t="shared" si="65"/>
        <v>662830978.27999997</v>
      </c>
      <c r="E328" s="47">
        <f t="shared" si="70"/>
        <v>1.7033482533850901</v>
      </c>
      <c r="F328" s="10"/>
      <c r="G328" s="11"/>
      <c r="H328" s="11"/>
      <c r="I328" s="55">
        <v>56672784</v>
      </c>
      <c r="J328" s="11"/>
      <c r="K328" s="11"/>
      <c r="L328" s="55">
        <v>121703349</v>
      </c>
      <c r="M328" s="75">
        <v>74254546</v>
      </c>
      <c r="N328" s="56"/>
      <c r="O328" s="56"/>
      <c r="P328" s="11"/>
      <c r="Q328" s="11"/>
      <c r="R328" s="55">
        <v>159873951</v>
      </c>
      <c r="S328" s="57">
        <v>72167593</v>
      </c>
      <c r="T328" s="57">
        <v>83777488</v>
      </c>
      <c r="U328" s="77">
        <f t="shared" si="71"/>
        <v>568449711</v>
      </c>
      <c r="V328" s="14">
        <f t="shared" si="72"/>
        <v>0</v>
      </c>
      <c r="W328" s="15">
        <f t="shared" si="73"/>
        <v>0</v>
      </c>
      <c r="X328" s="16">
        <f t="shared" si="74"/>
        <v>568449711</v>
      </c>
      <c r="Y328" s="16">
        <f t="shared" si="75"/>
        <v>1231280689.28</v>
      </c>
      <c r="Z328" s="16">
        <f t="shared" si="76"/>
        <v>1.92983741583473</v>
      </c>
      <c r="AA328" s="16">
        <f t="shared" si="77"/>
        <v>93.307723259732839</v>
      </c>
      <c r="AB328" s="14">
        <f t="shared" si="66"/>
        <v>0</v>
      </c>
      <c r="AC328" s="15">
        <f t="shared" si="67"/>
        <v>0</v>
      </c>
      <c r="AD328" s="16">
        <f t="shared" si="68"/>
        <v>85.760884694177577</v>
      </c>
      <c r="AE328" s="72">
        <f t="shared" si="69"/>
        <v>6</v>
      </c>
      <c r="AF328" s="4">
        <v>1653211</v>
      </c>
      <c r="AG328" s="50">
        <v>0</v>
      </c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30"/>
      <c r="BF328" s="30"/>
    </row>
    <row r="329" spans="1:58" x14ac:dyDescent="0.2">
      <c r="A329" s="92" t="s">
        <v>367</v>
      </c>
      <c r="B329" s="53">
        <v>99607601</v>
      </c>
      <c r="C329" s="54">
        <v>62430334.049999997</v>
      </c>
      <c r="D329" s="47">
        <f t="shared" si="65"/>
        <v>162037935.05000001</v>
      </c>
      <c r="E329" s="47">
        <f t="shared" si="70"/>
        <v>0.41640635802171339</v>
      </c>
      <c r="F329" s="10"/>
      <c r="G329" s="11"/>
      <c r="H329" s="11"/>
      <c r="I329" s="55">
        <v>9273759</v>
      </c>
      <c r="J329" s="11"/>
      <c r="K329" s="11"/>
      <c r="L329" s="55">
        <v>19898510</v>
      </c>
      <c r="M329" s="75">
        <v>12140626</v>
      </c>
      <c r="N329" s="56"/>
      <c r="O329" s="56"/>
      <c r="P329" s="11"/>
      <c r="Q329" s="11"/>
      <c r="R329" s="55">
        <v>26139407</v>
      </c>
      <c r="S329" s="57">
        <v>11799409</v>
      </c>
      <c r="T329" s="57">
        <v>13697628</v>
      </c>
      <c r="U329" s="77">
        <f t="shared" si="71"/>
        <v>92949339</v>
      </c>
      <c r="V329" s="14">
        <f t="shared" si="72"/>
        <v>0</v>
      </c>
      <c r="W329" s="15">
        <f t="shared" si="73"/>
        <v>0</v>
      </c>
      <c r="X329" s="16">
        <f t="shared" si="74"/>
        <v>92949339</v>
      </c>
      <c r="Y329" s="16">
        <f t="shared" si="75"/>
        <v>254987274.05000001</v>
      </c>
      <c r="Z329" s="16">
        <f t="shared" si="76"/>
        <v>0.39965215592810421</v>
      </c>
      <c r="AA329" s="16">
        <f t="shared" si="77"/>
        <v>93.315508120710589</v>
      </c>
      <c r="AB329" s="14">
        <f t="shared" si="66"/>
        <v>0</v>
      </c>
      <c r="AC329" s="15">
        <f t="shared" si="67"/>
        <v>0</v>
      </c>
      <c r="AD329" s="16">
        <f t="shared" si="68"/>
        <v>57.3627027345903</v>
      </c>
      <c r="AE329" s="72">
        <f t="shared" si="69"/>
        <v>6</v>
      </c>
      <c r="AF329" s="4">
        <v>106151</v>
      </c>
      <c r="AG329" s="50">
        <v>1</v>
      </c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30"/>
      <c r="BF329" s="30"/>
    </row>
    <row r="330" spans="1:58" x14ac:dyDescent="0.2">
      <c r="A330" s="92" t="s">
        <v>368</v>
      </c>
      <c r="B330" s="53">
        <v>88761591</v>
      </c>
      <c r="C330" s="54">
        <v>73284161.099999994</v>
      </c>
      <c r="D330" s="47">
        <f t="shared" si="65"/>
        <v>162045752.09999999</v>
      </c>
      <c r="E330" s="47">
        <f t="shared" si="70"/>
        <v>0.41642644633819281</v>
      </c>
      <c r="F330" s="10"/>
      <c r="G330" s="11"/>
      <c r="H330" s="11"/>
      <c r="I330" s="55">
        <v>8270915</v>
      </c>
      <c r="J330" s="11"/>
      <c r="K330" s="11"/>
      <c r="L330" s="55">
        <v>17731813</v>
      </c>
      <c r="M330" s="75">
        <v>10818665</v>
      </c>
      <c r="N330" s="56"/>
      <c r="O330" s="56"/>
      <c r="P330" s="11"/>
      <c r="Q330" s="11"/>
      <c r="R330" s="55">
        <v>23293156</v>
      </c>
      <c r="S330" s="57">
        <v>10514602</v>
      </c>
      <c r="T330" s="57">
        <v>12206129</v>
      </c>
      <c r="U330" s="77">
        <f t="shared" si="71"/>
        <v>82835280</v>
      </c>
      <c r="V330" s="14">
        <f t="shared" si="72"/>
        <v>0</v>
      </c>
      <c r="W330" s="15">
        <f t="shared" si="73"/>
        <v>0</v>
      </c>
      <c r="X330" s="16">
        <f t="shared" si="74"/>
        <v>82835280</v>
      </c>
      <c r="Y330" s="16">
        <f t="shared" si="75"/>
        <v>244881032.09999999</v>
      </c>
      <c r="Z330" s="16">
        <f t="shared" si="76"/>
        <v>0.38381222274439342</v>
      </c>
      <c r="AA330" s="16">
        <f t="shared" si="77"/>
        <v>93.3233384696766</v>
      </c>
      <c r="AB330" s="14">
        <f t="shared" si="66"/>
        <v>0</v>
      </c>
      <c r="AC330" s="15">
        <f t="shared" si="67"/>
        <v>0</v>
      </c>
      <c r="AD330" s="16">
        <f t="shared" si="68"/>
        <v>51.118451996743211</v>
      </c>
      <c r="AE330" s="72">
        <f t="shared" si="69"/>
        <v>6</v>
      </c>
      <c r="AF330" s="4">
        <v>72608</v>
      </c>
      <c r="AG330" s="50">
        <v>1</v>
      </c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30"/>
      <c r="BF330" s="30"/>
    </row>
    <row r="331" spans="1:58" x14ac:dyDescent="0.2">
      <c r="A331" s="92" t="s">
        <v>369</v>
      </c>
      <c r="B331" s="53">
        <v>128334657</v>
      </c>
      <c r="C331" s="54">
        <v>158982844.59999999</v>
      </c>
      <c r="D331" s="47">
        <f t="shared" si="65"/>
        <v>287317501.60000002</v>
      </c>
      <c r="E331" s="47">
        <f t="shared" si="70"/>
        <v>0.73835077199815136</v>
      </c>
      <c r="F331" s="10"/>
      <c r="G331" s="11"/>
      <c r="H331" s="11"/>
      <c r="I331" s="55">
        <v>11954643</v>
      </c>
      <c r="J331" s="11"/>
      <c r="K331" s="11"/>
      <c r="L331" s="55">
        <v>25637285</v>
      </c>
      <c r="M331" s="75">
        <v>15642009</v>
      </c>
      <c r="N331" s="56"/>
      <c r="O331" s="56"/>
      <c r="P331" s="11"/>
      <c r="Q331" s="11"/>
      <c r="R331" s="55">
        <v>33678071</v>
      </c>
      <c r="S331" s="57">
        <v>15202385</v>
      </c>
      <c r="T331" s="57">
        <v>17648054</v>
      </c>
      <c r="U331" s="77">
        <f t="shared" si="71"/>
        <v>119762447</v>
      </c>
      <c r="V331" s="14">
        <f t="shared" si="72"/>
        <v>0</v>
      </c>
      <c r="W331" s="15">
        <f t="shared" si="73"/>
        <v>0</v>
      </c>
      <c r="X331" s="16">
        <f t="shared" si="74"/>
        <v>119762447</v>
      </c>
      <c r="Y331" s="16">
        <f t="shared" si="75"/>
        <v>407079948.60000002</v>
      </c>
      <c r="Z331" s="16">
        <f t="shared" si="76"/>
        <v>0.63803332813068225</v>
      </c>
      <c r="AA331" s="16">
        <f t="shared" si="77"/>
        <v>93.320424739203531</v>
      </c>
      <c r="AB331" s="14">
        <f t="shared" si="66"/>
        <v>0</v>
      </c>
      <c r="AC331" s="15">
        <f t="shared" si="67"/>
        <v>0</v>
      </c>
      <c r="AD331" s="16">
        <f t="shared" si="68"/>
        <v>41.682962692168971</v>
      </c>
      <c r="AE331" s="72">
        <f t="shared" si="69"/>
        <v>6</v>
      </c>
      <c r="AF331" s="4">
        <v>133683</v>
      </c>
      <c r="AG331" s="50">
        <v>0</v>
      </c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30"/>
      <c r="BF331" s="30"/>
    </row>
    <row r="332" spans="1:58" x14ac:dyDescent="0.2">
      <c r="A332" s="92" t="s">
        <v>370</v>
      </c>
      <c r="B332" s="53">
        <v>99472692</v>
      </c>
      <c r="C332" s="54">
        <v>49085771.350000001</v>
      </c>
      <c r="D332" s="47">
        <f t="shared" si="65"/>
        <v>148558463.34999999</v>
      </c>
      <c r="E332" s="47">
        <f t="shared" si="70"/>
        <v>0.38176670578890892</v>
      </c>
      <c r="F332" s="10"/>
      <c r="G332" s="11"/>
      <c r="H332" s="11"/>
      <c r="I332" s="55">
        <v>9258603</v>
      </c>
      <c r="J332" s="11"/>
      <c r="K332" s="11"/>
      <c r="L332" s="55">
        <v>19871559</v>
      </c>
      <c r="M332" s="75">
        <v>12124182</v>
      </c>
      <c r="N332" s="56"/>
      <c r="O332" s="56"/>
      <c r="P332" s="11"/>
      <c r="Q332" s="11"/>
      <c r="R332" s="55">
        <v>26104004</v>
      </c>
      <c r="S332" s="57">
        <v>11783427</v>
      </c>
      <c r="T332" s="57">
        <v>13679076</v>
      </c>
      <c r="U332" s="77">
        <f t="shared" si="71"/>
        <v>92820851</v>
      </c>
      <c r="V332" s="14">
        <f t="shared" si="72"/>
        <v>0</v>
      </c>
      <c r="W332" s="15">
        <f t="shared" si="73"/>
        <v>0</v>
      </c>
      <c r="X332" s="16">
        <f t="shared" si="74"/>
        <v>92820851</v>
      </c>
      <c r="Y332" s="16">
        <f t="shared" si="75"/>
        <v>241379314.34999999</v>
      </c>
      <c r="Z332" s="16">
        <f t="shared" si="76"/>
        <v>0.37832383492796934</v>
      </c>
      <c r="AA332" s="16">
        <f t="shared" si="77"/>
        <v>93.312897372878979</v>
      </c>
      <c r="AB332" s="14">
        <f t="shared" si="66"/>
        <v>0</v>
      </c>
      <c r="AC332" s="15">
        <f t="shared" si="67"/>
        <v>0</v>
      </c>
      <c r="AD332" s="16">
        <f t="shared" si="68"/>
        <v>62.481025252204191</v>
      </c>
      <c r="AE332" s="72">
        <f t="shared" si="69"/>
        <v>6</v>
      </c>
      <c r="AF332" s="4">
        <v>92260</v>
      </c>
      <c r="AG332" s="50">
        <v>1</v>
      </c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30"/>
      <c r="BF332" s="30"/>
    </row>
    <row r="333" spans="1:58" x14ac:dyDescent="0.2">
      <c r="A333" s="92" t="s">
        <v>371</v>
      </c>
      <c r="B333" s="53">
        <v>80956255</v>
      </c>
      <c r="C333" s="54">
        <v>54746737.479999997</v>
      </c>
      <c r="D333" s="47">
        <f t="shared" si="65"/>
        <v>135702992.47999999</v>
      </c>
      <c r="E333" s="47">
        <f t="shared" si="70"/>
        <v>0.34873061578949538</v>
      </c>
      <c r="F333" s="10"/>
      <c r="G333" s="11"/>
      <c r="H333" s="11"/>
      <c r="I333" s="55">
        <v>7543620</v>
      </c>
      <c r="J333" s="11"/>
      <c r="K333" s="11"/>
      <c r="L333" s="55">
        <v>16172549</v>
      </c>
      <c r="M333" s="75">
        <v>9867315</v>
      </c>
      <c r="N333" s="56"/>
      <c r="O333" s="56"/>
      <c r="P333" s="11"/>
      <c r="Q333" s="11"/>
      <c r="R333" s="55">
        <v>21244850</v>
      </c>
      <c r="S333" s="57">
        <v>9589990</v>
      </c>
      <c r="T333" s="57">
        <v>11132771</v>
      </c>
      <c r="U333" s="77">
        <f t="shared" si="71"/>
        <v>75551095</v>
      </c>
      <c r="V333" s="14">
        <f t="shared" si="72"/>
        <v>0</v>
      </c>
      <c r="W333" s="15">
        <f t="shared" si="73"/>
        <v>0</v>
      </c>
      <c r="X333" s="16">
        <f t="shared" si="74"/>
        <v>75551095</v>
      </c>
      <c r="Y333" s="16">
        <f t="shared" si="75"/>
        <v>211254087.47999999</v>
      </c>
      <c r="Z333" s="16">
        <f t="shared" si="76"/>
        <v>0.33110731437307322</v>
      </c>
      <c r="AA333" s="16">
        <f t="shared" si="77"/>
        <v>93.323357163692904</v>
      </c>
      <c r="AB333" s="14">
        <f t="shared" si="66"/>
        <v>0</v>
      </c>
      <c r="AC333" s="15">
        <f t="shared" si="67"/>
        <v>0</v>
      </c>
      <c r="AD333" s="16">
        <f t="shared" si="68"/>
        <v>55.673860700702512</v>
      </c>
      <c r="AE333" s="72">
        <f t="shared" si="69"/>
        <v>6</v>
      </c>
      <c r="AF333" s="4">
        <v>63708</v>
      </c>
      <c r="AG333" s="50">
        <v>1</v>
      </c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30"/>
      <c r="BF333" s="30"/>
    </row>
    <row r="334" spans="1:58" x14ac:dyDescent="0.2">
      <c r="A334" s="92" t="s">
        <v>372</v>
      </c>
      <c r="B334" s="53">
        <v>82207914</v>
      </c>
      <c r="C334" s="54">
        <v>50462393.100000001</v>
      </c>
      <c r="D334" s="47">
        <f t="shared" si="65"/>
        <v>132670307.09999999</v>
      </c>
      <c r="E334" s="47">
        <f t="shared" si="70"/>
        <v>0.34093719708342618</v>
      </c>
      <c r="F334" s="10"/>
      <c r="G334" s="11"/>
      <c r="H334" s="11"/>
      <c r="I334" s="55">
        <v>7660655</v>
      </c>
      <c r="J334" s="11"/>
      <c r="K334" s="11"/>
      <c r="L334" s="55">
        <v>16422592</v>
      </c>
      <c r="M334" s="75">
        <v>10019873</v>
      </c>
      <c r="N334" s="56"/>
      <c r="O334" s="56"/>
      <c r="P334" s="11"/>
      <c r="Q334" s="11"/>
      <c r="R334" s="55">
        <v>21573315</v>
      </c>
      <c r="S334" s="57">
        <v>9783261</v>
      </c>
      <c r="T334" s="57">
        <v>11304894</v>
      </c>
      <c r="U334" s="77">
        <f t="shared" si="71"/>
        <v>76764590</v>
      </c>
      <c r="V334" s="14">
        <f t="shared" si="72"/>
        <v>0</v>
      </c>
      <c r="W334" s="15">
        <f t="shared" si="73"/>
        <v>0</v>
      </c>
      <c r="X334" s="16">
        <f t="shared" si="74"/>
        <v>76764590</v>
      </c>
      <c r="Y334" s="16">
        <f t="shared" si="75"/>
        <v>209434897.09999999</v>
      </c>
      <c r="Z334" s="16">
        <f t="shared" si="76"/>
        <v>0.3282560216561351</v>
      </c>
      <c r="AA334" s="16">
        <f t="shared" si="77"/>
        <v>93.378588830267603</v>
      </c>
      <c r="AB334" s="14">
        <f t="shared" si="66"/>
        <v>0</v>
      </c>
      <c r="AC334" s="15">
        <f t="shared" si="67"/>
        <v>0</v>
      </c>
      <c r="AD334" s="16">
        <f t="shared" si="68"/>
        <v>57.861168544773797</v>
      </c>
      <c r="AE334" s="72">
        <f t="shared" si="69"/>
        <v>6</v>
      </c>
      <c r="AF334" s="4">
        <v>65065</v>
      </c>
      <c r="AG334" s="50">
        <v>1</v>
      </c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30"/>
      <c r="BF334" s="30"/>
    </row>
    <row r="335" spans="1:58" x14ac:dyDescent="0.2">
      <c r="A335" s="92" t="s">
        <v>373</v>
      </c>
      <c r="B335" s="53">
        <v>80344523</v>
      </c>
      <c r="C335" s="54">
        <v>86638322.659999996</v>
      </c>
      <c r="D335" s="47">
        <f t="shared" si="65"/>
        <v>166982845.66</v>
      </c>
      <c r="E335" s="47">
        <f t="shared" si="70"/>
        <v>0.42911382814108789</v>
      </c>
      <c r="F335" s="10"/>
      <c r="G335" s="11"/>
      <c r="H335" s="11"/>
      <c r="I335" s="55">
        <v>7481526</v>
      </c>
      <c r="J335" s="11"/>
      <c r="K335" s="11"/>
      <c r="L335" s="55">
        <v>16050344</v>
      </c>
      <c r="M335" s="75">
        <v>9792754</v>
      </c>
      <c r="N335" s="56"/>
      <c r="O335" s="56"/>
      <c r="P335" s="11"/>
      <c r="Q335" s="11"/>
      <c r="R335" s="58">
        <v>21084316</v>
      </c>
      <c r="S335" s="57">
        <v>9517525</v>
      </c>
      <c r="T335" s="57">
        <v>11048648</v>
      </c>
      <c r="U335" s="77">
        <f t="shared" si="71"/>
        <v>74975113</v>
      </c>
      <c r="V335" s="14">
        <f t="shared" si="72"/>
        <v>0</v>
      </c>
      <c r="W335" s="15">
        <f t="shared" si="73"/>
        <v>0</v>
      </c>
      <c r="X335" s="16">
        <f t="shared" si="74"/>
        <v>74975113</v>
      </c>
      <c r="Y335" s="16">
        <f t="shared" si="75"/>
        <v>241957958.66</v>
      </c>
      <c r="Z335" s="16">
        <f t="shared" si="76"/>
        <v>0.37923076821265428</v>
      </c>
      <c r="AA335" s="16">
        <f t="shared" si="77"/>
        <v>93.317018012540814</v>
      </c>
      <c r="AB335" s="14">
        <f t="shared" si="66"/>
        <v>0</v>
      </c>
      <c r="AC335" s="15">
        <f t="shared" si="67"/>
        <v>0</v>
      </c>
      <c r="AD335" s="16">
        <f t="shared" si="68"/>
        <v>44.899889389033184</v>
      </c>
      <c r="AE335" s="72">
        <f t="shared" si="69"/>
        <v>6</v>
      </c>
      <c r="AF335" s="4">
        <v>56065</v>
      </c>
      <c r="AG335" s="50">
        <v>0</v>
      </c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30"/>
      <c r="BF335" s="30"/>
    </row>
    <row r="336" spans="1:58" x14ac:dyDescent="0.2">
      <c r="A336" s="92" t="s">
        <v>374</v>
      </c>
      <c r="B336" s="53">
        <v>72255207</v>
      </c>
      <c r="C336" s="54">
        <v>42157436.509999998</v>
      </c>
      <c r="D336" s="47">
        <f t="shared" si="65"/>
        <v>114412643.50999999</v>
      </c>
      <c r="E336" s="47">
        <f t="shared" si="70"/>
        <v>0.29401850980719291</v>
      </c>
      <c r="F336" s="10"/>
      <c r="G336" s="11"/>
      <c r="H336" s="11"/>
      <c r="I336" s="55">
        <v>6728495</v>
      </c>
      <c r="J336" s="11"/>
      <c r="K336" s="11"/>
      <c r="L336" s="55">
        <v>14434350</v>
      </c>
      <c r="M336" s="75">
        <v>8806792</v>
      </c>
      <c r="N336" s="56"/>
      <c r="O336" s="56"/>
      <c r="P336" s="11"/>
      <c r="Q336" s="11"/>
      <c r="R336" s="55">
        <v>18961487</v>
      </c>
      <c r="S336" s="57">
        <v>8559274</v>
      </c>
      <c r="T336" s="57">
        <v>9936239</v>
      </c>
      <c r="U336" s="77">
        <f t="shared" si="71"/>
        <v>67426637</v>
      </c>
      <c r="V336" s="14">
        <f t="shared" si="72"/>
        <v>0</v>
      </c>
      <c r="W336" s="15">
        <f t="shared" si="73"/>
        <v>0</v>
      </c>
      <c r="X336" s="16">
        <f t="shared" si="74"/>
        <v>67426637</v>
      </c>
      <c r="Y336" s="16">
        <f t="shared" si="75"/>
        <v>181839280.50999999</v>
      </c>
      <c r="Z336" s="16">
        <f t="shared" si="76"/>
        <v>0.2850042644637496</v>
      </c>
      <c r="AA336" s="16">
        <f t="shared" si="77"/>
        <v>93.317339745494053</v>
      </c>
      <c r="AB336" s="14">
        <f t="shared" si="66"/>
        <v>0</v>
      </c>
      <c r="AC336" s="15">
        <f t="shared" si="67"/>
        <v>0</v>
      </c>
      <c r="AD336" s="16">
        <f t="shared" si="68"/>
        <v>58.932854736554283</v>
      </c>
      <c r="AE336" s="72">
        <f t="shared" si="69"/>
        <v>6</v>
      </c>
      <c r="AF336" s="4">
        <v>35744</v>
      </c>
      <c r="AG336" s="50">
        <v>0</v>
      </c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30"/>
      <c r="BF336" s="30"/>
    </row>
    <row r="337" spans="1:58" x14ac:dyDescent="0.2">
      <c r="A337" s="92" t="s">
        <v>375</v>
      </c>
      <c r="B337" s="53">
        <v>85293178</v>
      </c>
      <c r="C337" s="54">
        <v>43446581.899999999</v>
      </c>
      <c r="D337" s="47">
        <f t="shared" si="65"/>
        <v>128739759.90000001</v>
      </c>
      <c r="E337" s="47">
        <f t="shared" si="70"/>
        <v>0.33083644602115547</v>
      </c>
      <c r="F337" s="10"/>
      <c r="G337" s="11"/>
      <c r="H337" s="11"/>
      <c r="I337" s="55">
        <v>7943776</v>
      </c>
      <c r="J337" s="11"/>
      <c r="K337" s="11"/>
      <c r="L337" s="55">
        <v>17038932</v>
      </c>
      <c r="M337" s="75">
        <v>10395919</v>
      </c>
      <c r="N337" s="56"/>
      <c r="O337" s="56"/>
      <c r="P337" s="11"/>
      <c r="Q337" s="11"/>
      <c r="R337" s="55">
        <v>22382962</v>
      </c>
      <c r="S337" s="57">
        <v>10103738</v>
      </c>
      <c r="T337" s="57">
        <v>11729167</v>
      </c>
      <c r="U337" s="77">
        <f t="shared" si="71"/>
        <v>79594494</v>
      </c>
      <c r="V337" s="14">
        <f t="shared" si="72"/>
        <v>0</v>
      </c>
      <c r="W337" s="15">
        <f t="shared" si="73"/>
        <v>0</v>
      </c>
      <c r="X337" s="16">
        <f t="shared" si="74"/>
        <v>79594494</v>
      </c>
      <c r="Y337" s="16">
        <f t="shared" si="75"/>
        <v>208334253.90000001</v>
      </c>
      <c r="Z337" s="16">
        <f t="shared" si="76"/>
        <v>0.32653093780861198</v>
      </c>
      <c r="AA337" s="16">
        <f t="shared" si="77"/>
        <v>93.318710671092603</v>
      </c>
      <c r="AB337" s="14">
        <f t="shared" si="66"/>
        <v>0</v>
      </c>
      <c r="AC337" s="15">
        <f t="shared" si="67"/>
        <v>0</v>
      </c>
      <c r="AD337" s="16">
        <f t="shared" si="68"/>
        <v>61.825883520231727</v>
      </c>
      <c r="AE337" s="72">
        <f t="shared" si="69"/>
        <v>6</v>
      </c>
      <c r="AF337" s="4">
        <v>32649</v>
      </c>
      <c r="AG337" s="50">
        <v>1</v>
      </c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30"/>
      <c r="BF337" s="30"/>
    </row>
    <row r="338" spans="1:58" x14ac:dyDescent="0.2">
      <c r="A338" s="92" t="s">
        <v>376</v>
      </c>
      <c r="B338" s="53">
        <v>220790814</v>
      </c>
      <c r="C338" s="54">
        <v>37827519.340000004</v>
      </c>
      <c r="D338" s="47">
        <f t="shared" si="65"/>
        <v>258618333.34</v>
      </c>
      <c r="E338" s="47">
        <f t="shared" si="70"/>
        <v>0.66459942402083116</v>
      </c>
      <c r="F338" s="10"/>
      <c r="G338" s="11"/>
      <c r="H338" s="11"/>
      <c r="I338" s="55">
        <v>20526442</v>
      </c>
      <c r="J338" s="11"/>
      <c r="K338" s="11"/>
      <c r="L338" s="55">
        <v>44107158</v>
      </c>
      <c r="M338" s="75">
        <v>26910985</v>
      </c>
      <c r="N338" s="56"/>
      <c r="O338" s="56"/>
      <c r="P338" s="11"/>
      <c r="Q338" s="11"/>
      <c r="R338" s="55">
        <v>57940768</v>
      </c>
      <c r="S338" s="57">
        <v>26154641</v>
      </c>
      <c r="T338" s="57">
        <v>30362245</v>
      </c>
      <c r="U338" s="77">
        <f t="shared" si="71"/>
        <v>206002239</v>
      </c>
      <c r="V338" s="14">
        <f t="shared" si="72"/>
        <v>0</v>
      </c>
      <c r="W338" s="15">
        <f t="shared" si="73"/>
        <v>0</v>
      </c>
      <c r="X338" s="16">
        <f t="shared" si="74"/>
        <v>206002239</v>
      </c>
      <c r="Y338" s="16">
        <f t="shared" si="75"/>
        <v>464620572.34000003</v>
      </c>
      <c r="Z338" s="16">
        <f t="shared" si="76"/>
        <v>0.72821914001802202</v>
      </c>
      <c r="AA338" s="16">
        <f t="shared" si="77"/>
        <v>93.301997156457787</v>
      </c>
      <c r="AB338" s="14">
        <f t="shared" si="66"/>
        <v>0</v>
      </c>
      <c r="AC338" s="15">
        <f t="shared" si="67"/>
        <v>0</v>
      </c>
      <c r="AD338" s="16">
        <f t="shared" si="68"/>
        <v>79.654924822817279</v>
      </c>
      <c r="AE338" s="72">
        <f t="shared" si="69"/>
        <v>6</v>
      </c>
      <c r="AF338" s="4">
        <v>487311</v>
      </c>
      <c r="AG338" s="50">
        <v>1</v>
      </c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30"/>
      <c r="BF338" s="30"/>
    </row>
    <row r="339" spans="1:58" x14ac:dyDescent="0.2">
      <c r="A339" s="92" t="s">
        <v>377</v>
      </c>
      <c r="B339" s="53">
        <v>75494004</v>
      </c>
      <c r="C339" s="54">
        <v>42052283.380000003</v>
      </c>
      <c r="D339" s="47">
        <f t="shared" si="65"/>
        <v>117546287.38</v>
      </c>
      <c r="E339" s="47">
        <f t="shared" si="70"/>
        <v>0.30207137243372001</v>
      </c>
      <c r="F339" s="10"/>
      <c r="G339" s="11"/>
      <c r="H339" s="11"/>
      <c r="I339" s="55">
        <v>7027166</v>
      </c>
      <c r="J339" s="11"/>
      <c r="K339" s="11"/>
      <c r="L339" s="55">
        <v>15081361</v>
      </c>
      <c r="M339" s="75">
        <v>9201551</v>
      </c>
      <c r="N339" s="56"/>
      <c r="O339" s="56"/>
      <c r="P339" s="11"/>
      <c r="Q339" s="11"/>
      <c r="R339" s="55">
        <v>19811425</v>
      </c>
      <c r="S339" s="57">
        <v>8942938</v>
      </c>
      <c r="T339" s="57">
        <v>10381625</v>
      </c>
      <c r="U339" s="77">
        <f t="shared" si="71"/>
        <v>70446066</v>
      </c>
      <c r="V339" s="14">
        <f t="shared" si="72"/>
        <v>0</v>
      </c>
      <c r="W339" s="15">
        <f t="shared" si="73"/>
        <v>0</v>
      </c>
      <c r="X339" s="16">
        <f t="shared" si="74"/>
        <v>70446066</v>
      </c>
      <c r="Y339" s="16">
        <f t="shared" si="75"/>
        <v>187992353.38</v>
      </c>
      <c r="Z339" s="16">
        <f t="shared" si="76"/>
        <v>0.29464823139206003</v>
      </c>
      <c r="AA339" s="16">
        <f t="shared" si="77"/>
        <v>93.313458377436177</v>
      </c>
      <c r="AB339" s="14">
        <f t="shared" si="66"/>
        <v>0</v>
      </c>
      <c r="AC339" s="15">
        <f t="shared" si="67"/>
        <v>0</v>
      </c>
      <c r="AD339" s="16">
        <f t="shared" si="68"/>
        <v>59.930489996901514</v>
      </c>
      <c r="AE339" s="72">
        <f t="shared" si="69"/>
        <v>6</v>
      </c>
      <c r="AF339" s="4">
        <v>46660</v>
      </c>
      <c r="AG339" s="50">
        <v>1</v>
      </c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30"/>
      <c r="BF339" s="30"/>
    </row>
    <row r="340" spans="1:58" x14ac:dyDescent="0.2">
      <c r="A340" s="92" t="s">
        <v>378</v>
      </c>
      <c r="B340" s="53">
        <v>535728491</v>
      </c>
      <c r="C340" s="54">
        <v>60867061.969999999</v>
      </c>
      <c r="D340" s="47">
        <f t="shared" si="65"/>
        <v>596595552.97000003</v>
      </c>
      <c r="E340" s="47">
        <f t="shared" si="70"/>
        <v>1.5331359372577236</v>
      </c>
      <c r="F340" s="10"/>
      <c r="G340" s="11"/>
      <c r="H340" s="11"/>
      <c r="I340" s="55">
        <v>49218298</v>
      </c>
      <c r="J340" s="11"/>
      <c r="K340" s="11"/>
      <c r="L340" s="55">
        <v>107021939</v>
      </c>
      <c r="M340" s="75">
        <v>65297016</v>
      </c>
      <c r="N340" s="56"/>
      <c r="O340" s="56"/>
      <c r="P340" s="11"/>
      <c r="Q340" s="11"/>
      <c r="R340" s="55">
        <v>140587916</v>
      </c>
      <c r="S340" s="57">
        <v>63461817</v>
      </c>
      <c r="T340" s="57">
        <v>73671179</v>
      </c>
      <c r="U340" s="77">
        <f t="shared" si="71"/>
        <v>499258165</v>
      </c>
      <c r="V340" s="14">
        <f t="shared" si="72"/>
        <v>0</v>
      </c>
      <c r="W340" s="15">
        <f t="shared" si="73"/>
        <v>0</v>
      </c>
      <c r="X340" s="16">
        <f t="shared" si="74"/>
        <v>499258165</v>
      </c>
      <c r="Y340" s="16">
        <f t="shared" si="75"/>
        <v>1095853717.97</v>
      </c>
      <c r="Z340" s="16">
        <f t="shared" si="76"/>
        <v>1.7175770932107783</v>
      </c>
      <c r="AA340" s="16">
        <f t="shared" si="77"/>
        <v>93.192386327648194</v>
      </c>
      <c r="AB340" s="14">
        <f t="shared" si="66"/>
        <v>0</v>
      </c>
      <c r="AC340" s="15">
        <f t="shared" si="67"/>
        <v>0</v>
      </c>
      <c r="AD340" s="16">
        <f t="shared" si="68"/>
        <v>83.684526730809424</v>
      </c>
      <c r="AE340" s="72">
        <f t="shared" si="69"/>
        <v>6</v>
      </c>
      <c r="AF340" s="4">
        <v>366413</v>
      </c>
      <c r="AG340" s="50">
        <v>1</v>
      </c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30"/>
      <c r="BF340" s="30"/>
    </row>
    <row r="341" spans="1:58" x14ac:dyDescent="0.2">
      <c r="A341" s="92" t="s">
        <v>379</v>
      </c>
      <c r="B341" s="53">
        <v>214893872</v>
      </c>
      <c r="C341" s="54">
        <v>13525633.09</v>
      </c>
      <c r="D341" s="47">
        <f t="shared" si="65"/>
        <v>228419505.09</v>
      </c>
      <c r="E341" s="47">
        <f t="shared" si="70"/>
        <v>0.58699423802395045</v>
      </c>
      <c r="F341" s="10"/>
      <c r="G341" s="11"/>
      <c r="H341" s="11"/>
      <c r="I341" s="55">
        <v>20181254</v>
      </c>
      <c r="J341" s="11"/>
      <c r="K341" s="11">
        <v>2903549.22</v>
      </c>
      <c r="L341" s="55">
        <v>42929132</v>
      </c>
      <c r="M341" s="75">
        <v>26192239</v>
      </c>
      <c r="N341" s="56"/>
      <c r="O341" s="56"/>
      <c r="P341" s="19">
        <v>9921661.1600000001</v>
      </c>
      <c r="Q341" s="19"/>
      <c r="R341" s="55">
        <v>56393271</v>
      </c>
      <c r="S341" s="57">
        <v>25456096</v>
      </c>
      <c r="T341" s="57">
        <v>29551322</v>
      </c>
      <c r="U341" s="77">
        <f t="shared" si="71"/>
        <v>200703314</v>
      </c>
      <c r="V341" s="14">
        <f t="shared" si="72"/>
        <v>12825210.380000001</v>
      </c>
      <c r="W341" s="15">
        <f t="shared" si="73"/>
        <v>0</v>
      </c>
      <c r="X341" s="16">
        <f t="shared" si="74"/>
        <v>213528524.38</v>
      </c>
      <c r="Y341" s="16">
        <f t="shared" si="75"/>
        <v>441948029.47000003</v>
      </c>
      <c r="Z341" s="16">
        <f t="shared" si="76"/>
        <v>0.69268352094790686</v>
      </c>
      <c r="AA341" s="16">
        <f t="shared" si="77"/>
        <v>93.396480845205303</v>
      </c>
      <c r="AB341" s="14">
        <f t="shared" si="66"/>
        <v>5.9681601251058485</v>
      </c>
      <c r="AC341" s="15">
        <f t="shared" si="67"/>
        <v>0</v>
      </c>
      <c r="AD341" s="16">
        <f t="shared" si="68"/>
        <v>93.480862895603963</v>
      </c>
      <c r="AE341" s="72">
        <f t="shared" si="69"/>
        <v>8</v>
      </c>
      <c r="AF341" s="86">
        <v>3289886</v>
      </c>
      <c r="AG341" s="50">
        <v>0</v>
      </c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30"/>
      <c r="BF341" s="30"/>
    </row>
    <row r="342" spans="1:58" x14ac:dyDescent="0.2">
      <c r="A342" s="60" t="s">
        <v>3</v>
      </c>
      <c r="B342" s="29"/>
      <c r="C342" s="31"/>
      <c r="D342" s="31"/>
      <c r="E342" s="31"/>
      <c r="F342" s="12"/>
      <c r="G342" s="13"/>
      <c r="R342" s="25"/>
      <c r="S342" s="61"/>
      <c r="T342" s="27"/>
      <c r="AE342" s="32"/>
      <c r="AG342" s="62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</row>
    <row r="343" spans="1:58" x14ac:dyDescent="0.2">
      <c r="A343" s="63" t="s">
        <v>4</v>
      </c>
      <c r="B343" s="29"/>
      <c r="C343" s="29"/>
      <c r="D343" s="29"/>
      <c r="E343" s="29"/>
      <c r="F343" s="12"/>
      <c r="G343" s="13"/>
      <c r="R343" s="25"/>
      <c r="S343" s="61"/>
      <c r="T343" s="27"/>
      <c r="AE343" s="32"/>
      <c r="AG343" s="62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</row>
    <row r="344" spans="1:58" x14ac:dyDescent="0.2">
      <c r="R344" s="25"/>
      <c r="S344" s="61"/>
      <c r="T344" s="27"/>
      <c r="AE344" s="32"/>
    </row>
    <row r="345" spans="1:58" ht="24" x14ac:dyDescent="0.2">
      <c r="A345" s="66" t="s">
        <v>8</v>
      </c>
      <c r="B345" s="67">
        <v>13101256721.119999</v>
      </c>
      <c r="R345" s="25"/>
      <c r="S345" s="61"/>
      <c r="T345" s="27"/>
      <c r="AE345" s="32"/>
    </row>
    <row r="346" spans="1:58" x14ac:dyDescent="0.2">
      <c r="A346" s="66" t="s">
        <v>9</v>
      </c>
      <c r="B346" s="1">
        <v>8141802135</v>
      </c>
      <c r="R346" s="25"/>
      <c r="S346" s="26"/>
      <c r="AE346" s="32"/>
    </row>
    <row r="347" spans="1:58" x14ac:dyDescent="0.2">
      <c r="A347" s="66" t="s">
        <v>6</v>
      </c>
      <c r="B347" s="67">
        <f>B345-B346</f>
        <v>4959454586.1199989</v>
      </c>
      <c r="R347" s="25"/>
      <c r="S347" s="26"/>
      <c r="AE347" s="32"/>
    </row>
    <row r="348" spans="1:58" x14ac:dyDescent="0.2">
      <c r="A348" s="66" t="s">
        <v>7</v>
      </c>
      <c r="B348" s="2">
        <f>B347/B346</f>
        <v>0.60913474730616246</v>
      </c>
      <c r="R348" s="25"/>
      <c r="S348" s="26"/>
      <c r="AE348" s="32"/>
    </row>
    <row r="349" spans="1:58" x14ac:dyDescent="0.2">
      <c r="A349" s="68" t="s">
        <v>22</v>
      </c>
    </row>
    <row r="350" spans="1:58" x14ac:dyDescent="0.2">
      <c r="A350" s="95" t="s">
        <v>380</v>
      </c>
    </row>
    <row r="351" spans="1:58" x14ac:dyDescent="0.2">
      <c r="A351" s="95" t="s">
        <v>381</v>
      </c>
    </row>
    <row r="352" spans="1:58" x14ac:dyDescent="0.2">
      <c r="A352" s="95" t="s">
        <v>382</v>
      </c>
    </row>
    <row r="353" spans="1:1" x14ac:dyDescent="0.2">
      <c r="A353" s="95" t="s">
        <v>383</v>
      </c>
    </row>
    <row r="354" spans="1:1" x14ac:dyDescent="0.2">
      <c r="A354" s="95" t="s">
        <v>384</v>
      </c>
    </row>
    <row r="355" spans="1:1" x14ac:dyDescent="0.2">
      <c r="A355" s="95" t="s">
        <v>385</v>
      </c>
    </row>
    <row r="356" spans="1:1" x14ac:dyDescent="0.2">
      <c r="A356" s="95" t="s">
        <v>386</v>
      </c>
    </row>
    <row r="357" spans="1:1" x14ac:dyDescent="0.2">
      <c r="A357" s="95" t="s">
        <v>387</v>
      </c>
    </row>
    <row r="358" spans="1:1" x14ac:dyDescent="0.2">
      <c r="A358" s="95" t="s">
        <v>388</v>
      </c>
    </row>
    <row r="359" spans="1:1" x14ac:dyDescent="0.2">
      <c r="A359" s="95" t="s">
        <v>389</v>
      </c>
    </row>
    <row r="360" spans="1:1" x14ac:dyDescent="0.2">
      <c r="A360" s="95" t="s">
        <v>390</v>
      </c>
    </row>
    <row r="361" spans="1:1" x14ac:dyDescent="0.2">
      <c r="A361" s="95" t="s">
        <v>391</v>
      </c>
    </row>
    <row r="362" spans="1:1" x14ac:dyDescent="0.2">
      <c r="A362" s="95" t="s">
        <v>392</v>
      </c>
    </row>
    <row r="363" spans="1:1" x14ac:dyDescent="0.2">
      <c r="A363" s="95" t="s">
        <v>393</v>
      </c>
    </row>
    <row r="364" spans="1:1" x14ac:dyDescent="0.2">
      <c r="A364" s="95" t="s">
        <v>394</v>
      </c>
    </row>
    <row r="365" spans="1:1" x14ac:dyDescent="0.2">
      <c r="A365" s="95" t="s">
        <v>395</v>
      </c>
    </row>
    <row r="366" spans="1:1" x14ac:dyDescent="0.2">
      <c r="A366" s="95" t="s">
        <v>396</v>
      </c>
    </row>
    <row r="367" spans="1:1" x14ac:dyDescent="0.2">
      <c r="A367" s="95" t="s">
        <v>397</v>
      </c>
    </row>
    <row r="368" spans="1:1" x14ac:dyDescent="0.2">
      <c r="A368" s="95" t="s">
        <v>398</v>
      </c>
    </row>
    <row r="369" spans="1:1" x14ac:dyDescent="0.2">
      <c r="A369" s="95" t="s">
        <v>399</v>
      </c>
    </row>
    <row r="370" spans="1:1" x14ac:dyDescent="0.2">
      <c r="A370" s="95" t="s">
        <v>400</v>
      </c>
    </row>
    <row r="371" spans="1:1" x14ac:dyDescent="0.2">
      <c r="A371" s="95" t="s">
        <v>401</v>
      </c>
    </row>
    <row r="372" spans="1:1" x14ac:dyDescent="0.2">
      <c r="A372" s="95" t="s">
        <v>402</v>
      </c>
    </row>
    <row r="373" spans="1:1" x14ac:dyDescent="0.2">
      <c r="A373" s="95" t="s">
        <v>403</v>
      </c>
    </row>
    <row r="374" spans="1:1" x14ac:dyDescent="0.2">
      <c r="A374" s="95" t="s">
        <v>379</v>
      </c>
    </row>
    <row r="375" spans="1:1" x14ac:dyDescent="0.2">
      <c r="A375" s="96" t="s">
        <v>404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2-2105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Juancho</dc:creator>
  <cp:lastModifiedBy>Equipo</cp:lastModifiedBy>
  <cp:lastPrinted>2014-11-24T13:37:06Z</cp:lastPrinted>
  <dcterms:created xsi:type="dcterms:W3CDTF">2014-11-23T02:36:21Z</dcterms:created>
  <dcterms:modified xsi:type="dcterms:W3CDTF">2017-10-24T18:02:34Z</dcterms:modified>
</cp:coreProperties>
</file>