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Equipo\Documents\Christi\Datos_articulo_RFI\Trabajo_Academia\"/>
    </mc:Choice>
  </mc:AlternateContent>
  <bookViews>
    <workbookView xWindow="0" yWindow="0" windowWidth="20490" windowHeight="7755" tabRatio="581"/>
  </bookViews>
  <sheets>
    <sheet name="Anexo 2-2014" sheetId="9" r:id="rId1"/>
  </sheets>
  <definedNames>
    <definedName name="_xlnm._FilterDatabase" localSheetId="0" hidden="1">'Anexo 2-2014'!$A$5:$AL$343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F6" i="9" l="1"/>
  <c r="AE6" i="9"/>
  <c r="AD6" i="9"/>
  <c r="AC6" i="9"/>
  <c r="AB6" i="9"/>
  <c r="AA6" i="9"/>
  <c r="Z6" i="9"/>
  <c r="Y6" i="9"/>
  <c r="X6" i="9"/>
  <c r="W6" i="9"/>
  <c r="V6" i="9"/>
  <c r="T6" i="9"/>
  <c r="S6" i="9"/>
  <c r="Q6" i="9"/>
  <c r="D6" i="9"/>
  <c r="E6" i="9"/>
  <c r="E343" i="9"/>
  <c r="F343" i="9"/>
  <c r="E342" i="9"/>
  <c r="F342" i="9"/>
  <c r="E341" i="9"/>
  <c r="F341" i="9"/>
  <c r="E340" i="9"/>
  <c r="F340" i="9"/>
  <c r="E339" i="9"/>
  <c r="F339" i="9"/>
  <c r="E338" i="9"/>
  <c r="F338" i="9"/>
  <c r="E337" i="9"/>
  <c r="F337" i="9"/>
  <c r="E336" i="9"/>
  <c r="F336" i="9"/>
  <c r="E335" i="9"/>
  <c r="F335" i="9"/>
  <c r="E334" i="9"/>
  <c r="F334" i="9"/>
  <c r="E333" i="9"/>
  <c r="F333" i="9"/>
  <c r="E332" i="9"/>
  <c r="F332" i="9"/>
  <c r="E331" i="9"/>
  <c r="F331" i="9"/>
  <c r="E330" i="9"/>
  <c r="F330" i="9"/>
  <c r="E329" i="9"/>
  <c r="F329" i="9"/>
  <c r="E328" i="9"/>
  <c r="F328" i="9"/>
  <c r="E327" i="9"/>
  <c r="F327" i="9"/>
  <c r="E326" i="9"/>
  <c r="F326" i="9"/>
  <c r="E325" i="9"/>
  <c r="F325" i="9"/>
  <c r="E324" i="9"/>
  <c r="F324" i="9"/>
  <c r="E323" i="9"/>
  <c r="F323" i="9"/>
  <c r="E322" i="9"/>
  <c r="F322" i="9"/>
  <c r="E321" i="9"/>
  <c r="F321" i="9"/>
  <c r="E320" i="9"/>
  <c r="F320" i="9"/>
  <c r="E319" i="9"/>
  <c r="F319" i="9"/>
  <c r="E318" i="9"/>
  <c r="F318" i="9"/>
  <c r="E317" i="9"/>
  <c r="F317" i="9"/>
  <c r="E316" i="9"/>
  <c r="F316" i="9"/>
  <c r="E315" i="9"/>
  <c r="F315" i="9"/>
  <c r="E314" i="9"/>
  <c r="F314" i="9"/>
  <c r="E313" i="9"/>
  <c r="F313" i="9"/>
  <c r="E312" i="9"/>
  <c r="F312" i="9"/>
  <c r="E311" i="9"/>
  <c r="F311" i="9"/>
  <c r="E310" i="9"/>
  <c r="F310" i="9"/>
  <c r="E309" i="9"/>
  <c r="F309" i="9"/>
  <c r="E308" i="9"/>
  <c r="F308" i="9"/>
  <c r="E307" i="9"/>
  <c r="F307" i="9"/>
  <c r="E306" i="9"/>
  <c r="F306" i="9"/>
  <c r="E305" i="9"/>
  <c r="F305" i="9"/>
  <c r="E304" i="9"/>
  <c r="F304" i="9"/>
  <c r="E303" i="9"/>
  <c r="F303" i="9"/>
  <c r="E302" i="9"/>
  <c r="F302" i="9"/>
  <c r="E301" i="9"/>
  <c r="F301" i="9"/>
  <c r="E300" i="9"/>
  <c r="F300" i="9"/>
  <c r="E299" i="9"/>
  <c r="F299" i="9"/>
  <c r="E298" i="9"/>
  <c r="F298" i="9"/>
  <c r="E297" i="9"/>
  <c r="F297" i="9"/>
  <c r="E296" i="9"/>
  <c r="F296" i="9"/>
  <c r="E295" i="9"/>
  <c r="F295" i="9"/>
  <c r="E294" i="9"/>
  <c r="F294" i="9"/>
  <c r="E293" i="9"/>
  <c r="F293" i="9"/>
  <c r="E292" i="9"/>
  <c r="F292" i="9"/>
  <c r="E291" i="9"/>
  <c r="F291" i="9"/>
  <c r="E290" i="9"/>
  <c r="F290" i="9"/>
  <c r="E289" i="9"/>
  <c r="F289" i="9"/>
  <c r="E288" i="9"/>
  <c r="F288" i="9"/>
  <c r="E287" i="9"/>
  <c r="F287" i="9"/>
  <c r="E286" i="9"/>
  <c r="F286" i="9"/>
  <c r="E285" i="9"/>
  <c r="F285" i="9"/>
  <c r="E284" i="9"/>
  <c r="F284" i="9"/>
  <c r="E283" i="9"/>
  <c r="F283" i="9"/>
  <c r="E282" i="9"/>
  <c r="F282" i="9"/>
  <c r="E281" i="9"/>
  <c r="F281" i="9"/>
  <c r="E280" i="9"/>
  <c r="F280" i="9"/>
  <c r="E279" i="9"/>
  <c r="F279" i="9"/>
  <c r="E278" i="9"/>
  <c r="F278" i="9"/>
  <c r="E277" i="9"/>
  <c r="F277" i="9"/>
  <c r="E276" i="9"/>
  <c r="F276" i="9"/>
  <c r="E275" i="9"/>
  <c r="F275" i="9"/>
  <c r="E274" i="9"/>
  <c r="F274" i="9"/>
  <c r="E273" i="9"/>
  <c r="F273" i="9"/>
  <c r="E272" i="9"/>
  <c r="F272" i="9"/>
  <c r="E271" i="9"/>
  <c r="F271" i="9"/>
  <c r="E270" i="9"/>
  <c r="F270" i="9"/>
  <c r="E269" i="9"/>
  <c r="F269" i="9"/>
  <c r="E268" i="9"/>
  <c r="F268" i="9"/>
  <c r="E267" i="9"/>
  <c r="F267" i="9"/>
  <c r="E266" i="9"/>
  <c r="F266" i="9"/>
  <c r="E265" i="9"/>
  <c r="F265" i="9"/>
  <c r="E264" i="9"/>
  <c r="F264" i="9"/>
  <c r="E263" i="9"/>
  <c r="F263" i="9"/>
  <c r="E262" i="9"/>
  <c r="F262" i="9"/>
  <c r="E261" i="9"/>
  <c r="F261" i="9"/>
  <c r="E260" i="9"/>
  <c r="F260" i="9"/>
  <c r="E259" i="9"/>
  <c r="F259" i="9"/>
  <c r="E258" i="9"/>
  <c r="F258" i="9"/>
  <c r="E257" i="9"/>
  <c r="F257" i="9"/>
  <c r="E256" i="9"/>
  <c r="F256" i="9"/>
  <c r="E255" i="9"/>
  <c r="F255" i="9"/>
  <c r="E254" i="9"/>
  <c r="F254" i="9"/>
  <c r="E253" i="9"/>
  <c r="F253" i="9"/>
  <c r="E252" i="9"/>
  <c r="F252" i="9"/>
  <c r="E251" i="9"/>
  <c r="F251" i="9"/>
  <c r="E250" i="9"/>
  <c r="F250" i="9"/>
  <c r="E249" i="9"/>
  <c r="F249" i="9"/>
  <c r="E248" i="9"/>
  <c r="F248" i="9"/>
  <c r="E247" i="9"/>
  <c r="F247" i="9"/>
  <c r="E246" i="9"/>
  <c r="F246" i="9"/>
  <c r="E245" i="9"/>
  <c r="F245" i="9"/>
  <c r="E244" i="9"/>
  <c r="F244" i="9"/>
  <c r="E243" i="9"/>
  <c r="F243" i="9"/>
  <c r="E242" i="9"/>
  <c r="F242" i="9"/>
  <c r="E241" i="9"/>
  <c r="F241" i="9"/>
  <c r="E240" i="9"/>
  <c r="F240" i="9"/>
  <c r="E239" i="9"/>
  <c r="F239" i="9"/>
  <c r="E238" i="9"/>
  <c r="F238" i="9"/>
  <c r="E237" i="9"/>
  <c r="F237" i="9"/>
  <c r="E236" i="9"/>
  <c r="F236" i="9"/>
  <c r="E235" i="9"/>
  <c r="F235" i="9"/>
  <c r="E234" i="9"/>
  <c r="F234" i="9"/>
  <c r="E233" i="9"/>
  <c r="F233" i="9"/>
  <c r="E232" i="9"/>
  <c r="F232" i="9"/>
  <c r="E231" i="9"/>
  <c r="F231" i="9"/>
  <c r="E230" i="9"/>
  <c r="F230" i="9"/>
  <c r="E229" i="9"/>
  <c r="F229" i="9"/>
  <c r="E228" i="9"/>
  <c r="F228" i="9"/>
  <c r="E227" i="9"/>
  <c r="F227" i="9"/>
  <c r="E226" i="9"/>
  <c r="F226" i="9"/>
  <c r="E225" i="9"/>
  <c r="F225" i="9"/>
  <c r="E224" i="9"/>
  <c r="F224" i="9"/>
  <c r="E223" i="9"/>
  <c r="F223" i="9"/>
  <c r="E222" i="9"/>
  <c r="F222" i="9"/>
  <c r="E221" i="9"/>
  <c r="F221" i="9"/>
  <c r="E220" i="9"/>
  <c r="F220" i="9"/>
  <c r="E219" i="9"/>
  <c r="F219" i="9"/>
  <c r="E218" i="9"/>
  <c r="F218" i="9"/>
  <c r="E217" i="9"/>
  <c r="F217" i="9"/>
  <c r="E216" i="9"/>
  <c r="F216" i="9"/>
  <c r="E215" i="9"/>
  <c r="F215" i="9"/>
  <c r="E214" i="9"/>
  <c r="F214" i="9"/>
  <c r="E213" i="9"/>
  <c r="F213" i="9"/>
  <c r="E212" i="9"/>
  <c r="F212" i="9"/>
  <c r="E211" i="9"/>
  <c r="F211" i="9"/>
  <c r="E210" i="9"/>
  <c r="F210" i="9"/>
  <c r="E209" i="9"/>
  <c r="F209" i="9"/>
  <c r="E208" i="9"/>
  <c r="F208" i="9"/>
  <c r="E207" i="9"/>
  <c r="F207" i="9"/>
  <c r="E206" i="9"/>
  <c r="F206" i="9"/>
  <c r="E205" i="9"/>
  <c r="F205" i="9"/>
  <c r="E204" i="9"/>
  <c r="F204" i="9"/>
  <c r="E203" i="9"/>
  <c r="F203" i="9"/>
  <c r="E202" i="9"/>
  <c r="F202" i="9"/>
  <c r="E201" i="9"/>
  <c r="F201" i="9"/>
  <c r="E200" i="9"/>
  <c r="F200" i="9"/>
  <c r="E199" i="9"/>
  <c r="F199" i="9"/>
  <c r="E198" i="9"/>
  <c r="F198" i="9"/>
  <c r="E197" i="9"/>
  <c r="F197" i="9"/>
  <c r="E196" i="9"/>
  <c r="F196" i="9"/>
  <c r="E195" i="9"/>
  <c r="F195" i="9"/>
  <c r="E194" i="9"/>
  <c r="F194" i="9"/>
  <c r="E193" i="9"/>
  <c r="F193" i="9"/>
  <c r="E192" i="9"/>
  <c r="F192" i="9"/>
  <c r="E191" i="9"/>
  <c r="F191" i="9"/>
  <c r="E190" i="9"/>
  <c r="F190" i="9"/>
  <c r="E189" i="9"/>
  <c r="F189" i="9"/>
  <c r="E188" i="9"/>
  <c r="F188" i="9"/>
  <c r="E187" i="9"/>
  <c r="F187" i="9"/>
  <c r="E186" i="9"/>
  <c r="F186" i="9"/>
  <c r="E185" i="9"/>
  <c r="F185" i="9"/>
  <c r="E184" i="9"/>
  <c r="F184" i="9"/>
  <c r="E183" i="9"/>
  <c r="F183" i="9"/>
  <c r="E182" i="9"/>
  <c r="F182" i="9"/>
  <c r="E181" i="9"/>
  <c r="F181" i="9"/>
  <c r="E180" i="9"/>
  <c r="F180" i="9"/>
  <c r="E179" i="9"/>
  <c r="F179" i="9"/>
  <c r="E178" i="9"/>
  <c r="F178" i="9"/>
  <c r="E177" i="9"/>
  <c r="F177" i="9"/>
  <c r="E176" i="9"/>
  <c r="F176" i="9"/>
  <c r="E175" i="9"/>
  <c r="F175" i="9"/>
  <c r="E174" i="9"/>
  <c r="F174" i="9"/>
  <c r="E173" i="9"/>
  <c r="F173" i="9"/>
  <c r="E172" i="9"/>
  <c r="F172" i="9"/>
  <c r="E171" i="9"/>
  <c r="F171" i="9"/>
  <c r="E170" i="9"/>
  <c r="F170" i="9"/>
  <c r="E169" i="9"/>
  <c r="F169" i="9"/>
  <c r="E168" i="9"/>
  <c r="F168" i="9"/>
  <c r="E167" i="9"/>
  <c r="F167" i="9"/>
  <c r="E166" i="9"/>
  <c r="F166" i="9"/>
  <c r="E165" i="9"/>
  <c r="F165" i="9"/>
  <c r="E164" i="9"/>
  <c r="F164" i="9"/>
  <c r="E163" i="9"/>
  <c r="F163" i="9"/>
  <c r="E162" i="9"/>
  <c r="F162" i="9"/>
  <c r="E161" i="9"/>
  <c r="F161" i="9"/>
  <c r="E160" i="9"/>
  <c r="F160" i="9"/>
  <c r="E159" i="9"/>
  <c r="F159" i="9"/>
  <c r="E158" i="9"/>
  <c r="F158" i="9"/>
  <c r="E157" i="9"/>
  <c r="F157" i="9"/>
  <c r="E156" i="9"/>
  <c r="F156" i="9"/>
  <c r="E155" i="9"/>
  <c r="F155" i="9"/>
  <c r="E154" i="9"/>
  <c r="F154" i="9"/>
  <c r="E153" i="9"/>
  <c r="F153" i="9"/>
  <c r="E152" i="9"/>
  <c r="F152" i="9"/>
  <c r="E151" i="9"/>
  <c r="F151" i="9"/>
  <c r="E150" i="9"/>
  <c r="F150" i="9"/>
  <c r="E149" i="9"/>
  <c r="F149" i="9"/>
  <c r="E148" i="9"/>
  <c r="F148" i="9"/>
  <c r="E147" i="9"/>
  <c r="F147" i="9"/>
  <c r="E146" i="9"/>
  <c r="F146" i="9"/>
  <c r="E145" i="9"/>
  <c r="F145" i="9"/>
  <c r="E144" i="9"/>
  <c r="F144" i="9"/>
  <c r="E143" i="9"/>
  <c r="F143" i="9"/>
  <c r="E142" i="9"/>
  <c r="F142" i="9"/>
  <c r="E141" i="9"/>
  <c r="F141" i="9"/>
  <c r="E140" i="9"/>
  <c r="F140" i="9"/>
  <c r="E139" i="9"/>
  <c r="F139" i="9"/>
  <c r="E138" i="9"/>
  <c r="F138" i="9"/>
  <c r="E137" i="9"/>
  <c r="F137" i="9"/>
  <c r="E136" i="9"/>
  <c r="F136" i="9"/>
  <c r="E135" i="9"/>
  <c r="F135" i="9"/>
  <c r="E134" i="9"/>
  <c r="F134" i="9"/>
  <c r="E133" i="9"/>
  <c r="F133" i="9"/>
  <c r="E132" i="9"/>
  <c r="F132" i="9"/>
  <c r="E131" i="9"/>
  <c r="F131" i="9"/>
  <c r="E130" i="9"/>
  <c r="F130" i="9"/>
  <c r="E129" i="9"/>
  <c r="F129" i="9"/>
  <c r="E128" i="9"/>
  <c r="F128" i="9"/>
  <c r="E127" i="9"/>
  <c r="F127" i="9"/>
  <c r="E126" i="9"/>
  <c r="F126" i="9"/>
  <c r="E125" i="9"/>
  <c r="F125" i="9"/>
  <c r="E124" i="9"/>
  <c r="F124" i="9"/>
  <c r="E123" i="9"/>
  <c r="F123" i="9"/>
  <c r="E122" i="9"/>
  <c r="F122" i="9"/>
  <c r="E121" i="9"/>
  <c r="F121" i="9"/>
  <c r="E120" i="9"/>
  <c r="F120" i="9"/>
  <c r="E119" i="9"/>
  <c r="F119" i="9"/>
  <c r="E118" i="9"/>
  <c r="F118" i="9"/>
  <c r="E117" i="9"/>
  <c r="F117" i="9"/>
  <c r="E116" i="9"/>
  <c r="F116" i="9"/>
  <c r="E115" i="9"/>
  <c r="F115" i="9"/>
  <c r="E114" i="9"/>
  <c r="F114" i="9"/>
  <c r="E113" i="9"/>
  <c r="F113" i="9"/>
  <c r="E112" i="9"/>
  <c r="F112" i="9"/>
  <c r="E111" i="9"/>
  <c r="F111" i="9"/>
  <c r="E110" i="9"/>
  <c r="F110" i="9"/>
  <c r="E109" i="9"/>
  <c r="F109" i="9"/>
  <c r="E108" i="9"/>
  <c r="F108" i="9"/>
  <c r="E107" i="9"/>
  <c r="F107" i="9"/>
  <c r="E106" i="9"/>
  <c r="F106" i="9"/>
  <c r="E105" i="9"/>
  <c r="F105" i="9"/>
  <c r="E104" i="9"/>
  <c r="F104" i="9"/>
  <c r="E103" i="9"/>
  <c r="F103" i="9"/>
  <c r="E102" i="9"/>
  <c r="F102" i="9"/>
  <c r="E101" i="9"/>
  <c r="F101" i="9"/>
  <c r="E100" i="9"/>
  <c r="F100" i="9"/>
  <c r="E99" i="9"/>
  <c r="F99" i="9"/>
  <c r="E98" i="9"/>
  <c r="F98" i="9"/>
  <c r="E97" i="9"/>
  <c r="F97" i="9"/>
  <c r="E96" i="9"/>
  <c r="F96" i="9"/>
  <c r="E95" i="9"/>
  <c r="F95" i="9"/>
  <c r="E94" i="9"/>
  <c r="F94" i="9"/>
  <c r="E93" i="9"/>
  <c r="F93" i="9"/>
  <c r="E92" i="9"/>
  <c r="F92" i="9"/>
  <c r="E91" i="9"/>
  <c r="F91" i="9"/>
  <c r="E90" i="9"/>
  <c r="F90" i="9"/>
  <c r="E89" i="9"/>
  <c r="F89" i="9"/>
  <c r="E88" i="9"/>
  <c r="F88" i="9"/>
  <c r="E87" i="9"/>
  <c r="F87" i="9"/>
  <c r="E86" i="9"/>
  <c r="F86" i="9"/>
  <c r="E85" i="9"/>
  <c r="F85" i="9"/>
  <c r="E84" i="9"/>
  <c r="F84" i="9"/>
  <c r="E83" i="9"/>
  <c r="F83" i="9"/>
  <c r="E82" i="9"/>
  <c r="F82" i="9"/>
  <c r="E81" i="9"/>
  <c r="F81" i="9"/>
  <c r="E80" i="9"/>
  <c r="F80" i="9"/>
  <c r="E79" i="9"/>
  <c r="F79" i="9"/>
  <c r="E78" i="9"/>
  <c r="F78" i="9"/>
  <c r="E77" i="9"/>
  <c r="F77" i="9"/>
  <c r="E76" i="9"/>
  <c r="F76" i="9"/>
  <c r="E75" i="9"/>
  <c r="F75" i="9"/>
  <c r="E74" i="9"/>
  <c r="F74" i="9"/>
  <c r="E73" i="9"/>
  <c r="F73" i="9"/>
  <c r="E72" i="9"/>
  <c r="F72" i="9"/>
  <c r="E71" i="9"/>
  <c r="F71" i="9"/>
  <c r="E70" i="9"/>
  <c r="F70" i="9"/>
  <c r="E69" i="9"/>
  <c r="F69" i="9"/>
  <c r="E68" i="9"/>
  <c r="F68" i="9"/>
  <c r="E67" i="9"/>
  <c r="F67" i="9"/>
  <c r="E66" i="9"/>
  <c r="F66" i="9"/>
  <c r="E65" i="9"/>
  <c r="F65" i="9"/>
  <c r="E64" i="9"/>
  <c r="F64" i="9"/>
  <c r="E63" i="9"/>
  <c r="F63" i="9"/>
  <c r="E62" i="9"/>
  <c r="F62" i="9"/>
  <c r="E61" i="9"/>
  <c r="F61" i="9"/>
  <c r="E60" i="9"/>
  <c r="F60" i="9"/>
  <c r="E59" i="9"/>
  <c r="F59" i="9"/>
  <c r="E58" i="9"/>
  <c r="F58" i="9"/>
  <c r="E57" i="9"/>
  <c r="F57" i="9"/>
  <c r="E56" i="9"/>
  <c r="F56" i="9"/>
  <c r="E55" i="9"/>
  <c r="F55" i="9"/>
  <c r="E54" i="9"/>
  <c r="F54" i="9"/>
  <c r="E53" i="9"/>
  <c r="F53" i="9"/>
  <c r="E52" i="9"/>
  <c r="F52" i="9"/>
  <c r="E51" i="9"/>
  <c r="F51" i="9"/>
  <c r="E50" i="9"/>
  <c r="F50" i="9"/>
  <c r="E49" i="9"/>
  <c r="F49" i="9"/>
  <c r="E48" i="9"/>
  <c r="F48" i="9"/>
  <c r="E47" i="9"/>
  <c r="F47" i="9"/>
  <c r="E46" i="9"/>
  <c r="F46" i="9"/>
  <c r="E45" i="9"/>
  <c r="F45" i="9"/>
  <c r="E44" i="9"/>
  <c r="F44" i="9"/>
  <c r="E43" i="9"/>
  <c r="F43" i="9"/>
  <c r="E42" i="9"/>
  <c r="F42" i="9"/>
  <c r="E41" i="9"/>
  <c r="F41" i="9"/>
  <c r="E40" i="9"/>
  <c r="F40" i="9"/>
  <c r="E39" i="9"/>
  <c r="F39" i="9"/>
  <c r="E38" i="9"/>
  <c r="F38" i="9"/>
  <c r="E37" i="9"/>
  <c r="F37" i="9"/>
  <c r="E36" i="9"/>
  <c r="F36" i="9"/>
  <c r="E35" i="9"/>
  <c r="F35" i="9"/>
  <c r="E34" i="9"/>
  <c r="F34" i="9"/>
  <c r="E33" i="9"/>
  <c r="F33" i="9"/>
  <c r="E32" i="9"/>
  <c r="F32" i="9"/>
  <c r="E31" i="9"/>
  <c r="F31" i="9"/>
  <c r="E30" i="9"/>
  <c r="F30" i="9"/>
  <c r="E29" i="9"/>
  <c r="F29" i="9"/>
  <c r="E28" i="9"/>
  <c r="F28" i="9"/>
  <c r="E27" i="9"/>
  <c r="F27" i="9"/>
  <c r="E26" i="9"/>
  <c r="F26" i="9"/>
  <c r="E25" i="9"/>
  <c r="F25" i="9"/>
  <c r="E24" i="9"/>
  <c r="F24" i="9"/>
  <c r="E23" i="9"/>
  <c r="F23" i="9"/>
  <c r="E22" i="9"/>
  <c r="F22" i="9"/>
  <c r="E21" i="9"/>
  <c r="F21" i="9"/>
  <c r="E20" i="9"/>
  <c r="F20" i="9"/>
  <c r="E19" i="9"/>
  <c r="F19" i="9"/>
  <c r="E18" i="9"/>
  <c r="F18" i="9"/>
  <c r="E17" i="9"/>
  <c r="F17" i="9"/>
  <c r="E16" i="9"/>
  <c r="F16" i="9"/>
  <c r="E15" i="9"/>
  <c r="F15" i="9"/>
  <c r="E14" i="9"/>
  <c r="F14" i="9"/>
  <c r="E13" i="9"/>
  <c r="F13" i="9"/>
  <c r="E12" i="9"/>
  <c r="F12" i="9"/>
  <c r="E11" i="9"/>
  <c r="F11" i="9"/>
  <c r="E10" i="9"/>
  <c r="F10" i="9"/>
  <c r="E9" i="9"/>
  <c r="F9" i="9"/>
  <c r="E8" i="9"/>
  <c r="F8" i="9"/>
  <c r="F6" i="9"/>
  <c r="E7" i="9"/>
  <c r="F7" i="9"/>
  <c r="AQ6" i="9"/>
  <c r="AQ342" i="9"/>
  <c r="AQ343" i="9"/>
  <c r="AQ323" i="9"/>
  <c r="AQ324" i="9"/>
  <c r="AQ325" i="9"/>
  <c r="AQ326" i="9"/>
  <c r="AQ327" i="9"/>
  <c r="AQ328" i="9"/>
  <c r="AQ329" i="9"/>
  <c r="AQ330" i="9"/>
  <c r="AQ331" i="9"/>
  <c r="AQ332" i="9"/>
  <c r="AQ333" i="9"/>
  <c r="AQ334" i="9"/>
  <c r="AQ335" i="9"/>
  <c r="AQ336" i="9"/>
  <c r="AQ337" i="9"/>
  <c r="AQ338" i="9"/>
  <c r="AQ339" i="9"/>
  <c r="AQ340" i="9"/>
  <c r="AQ341" i="9"/>
  <c r="AQ308" i="9"/>
  <c r="AQ309" i="9"/>
  <c r="AQ310" i="9"/>
  <c r="AQ311" i="9"/>
  <c r="AQ312" i="9"/>
  <c r="AQ313" i="9"/>
  <c r="AQ314" i="9"/>
  <c r="AQ315" i="9"/>
  <c r="AQ316" i="9"/>
  <c r="AQ317" i="9"/>
  <c r="AQ318" i="9"/>
  <c r="AQ319" i="9"/>
  <c r="AQ320" i="9"/>
  <c r="AQ321" i="9"/>
  <c r="AQ322" i="9"/>
  <c r="AQ288" i="9"/>
  <c r="AQ289" i="9"/>
  <c r="AQ290" i="9"/>
  <c r="AQ291" i="9"/>
  <c r="AQ292" i="9"/>
  <c r="AQ293" i="9"/>
  <c r="AQ294" i="9"/>
  <c r="AQ295" i="9"/>
  <c r="AQ296" i="9"/>
  <c r="AQ297" i="9"/>
  <c r="AQ298" i="9"/>
  <c r="AQ299" i="9"/>
  <c r="AQ300" i="9"/>
  <c r="AQ301" i="9"/>
  <c r="AQ302" i="9"/>
  <c r="AQ303" i="9"/>
  <c r="AQ304" i="9"/>
  <c r="AQ305" i="9"/>
  <c r="AQ306" i="9"/>
  <c r="AQ307" i="9"/>
  <c r="AQ259" i="9"/>
  <c r="AQ260" i="9"/>
  <c r="AQ261" i="9"/>
  <c r="AQ262" i="9"/>
  <c r="AQ263" i="9"/>
  <c r="AQ264" i="9"/>
  <c r="AQ265" i="9"/>
  <c r="AQ266" i="9"/>
  <c r="AQ267" i="9"/>
  <c r="AQ268" i="9"/>
  <c r="AQ269" i="9"/>
  <c r="AQ270" i="9"/>
  <c r="AQ271" i="9"/>
  <c r="AQ272" i="9"/>
  <c r="AQ273" i="9"/>
  <c r="AQ274" i="9"/>
  <c r="AQ275" i="9"/>
  <c r="AQ276" i="9"/>
  <c r="AQ277" i="9"/>
  <c r="AQ278" i="9"/>
  <c r="AQ279" i="9"/>
  <c r="AQ280" i="9"/>
  <c r="AQ281" i="9"/>
  <c r="AQ282" i="9"/>
  <c r="AQ283" i="9"/>
  <c r="AQ284" i="9"/>
  <c r="AQ285" i="9"/>
  <c r="AQ286" i="9"/>
  <c r="AQ287" i="9"/>
  <c r="AQ244" i="9"/>
  <c r="AQ245" i="9"/>
  <c r="AQ246" i="9"/>
  <c r="AQ247" i="9"/>
  <c r="AQ248" i="9"/>
  <c r="AQ249" i="9"/>
  <c r="AQ250" i="9"/>
  <c r="AQ251" i="9"/>
  <c r="AQ252" i="9"/>
  <c r="AQ253" i="9"/>
  <c r="AQ254" i="9"/>
  <c r="AQ255" i="9"/>
  <c r="AQ256" i="9"/>
  <c r="AQ257" i="9"/>
  <c r="AQ258" i="9"/>
  <c r="AQ243" i="9"/>
  <c r="AQ233" i="9"/>
  <c r="AQ234" i="9"/>
  <c r="AQ235" i="9"/>
  <c r="AQ236" i="9"/>
  <c r="AQ237" i="9"/>
  <c r="AQ238" i="9"/>
  <c r="AQ239" i="9"/>
  <c r="AQ240" i="9"/>
  <c r="AQ241" i="9"/>
  <c r="AQ242" i="9"/>
  <c r="AQ221" i="9"/>
  <c r="AQ222" i="9"/>
  <c r="AQ223" i="9"/>
  <c r="AQ224" i="9"/>
  <c r="AQ225" i="9"/>
  <c r="AQ226" i="9"/>
  <c r="AQ227" i="9"/>
  <c r="AQ228" i="9"/>
  <c r="AQ229" i="9"/>
  <c r="AQ230" i="9"/>
  <c r="AQ231" i="9"/>
  <c r="AQ232" i="9"/>
  <c r="AQ219" i="9"/>
  <c r="AQ220" i="9"/>
  <c r="AQ218" i="9"/>
  <c r="AQ206" i="9"/>
  <c r="AQ207" i="9"/>
  <c r="AQ208" i="9"/>
  <c r="AQ209" i="9"/>
  <c r="AQ210" i="9"/>
  <c r="AQ211" i="9"/>
  <c r="AQ212" i="9"/>
  <c r="AQ213" i="9"/>
  <c r="AQ214" i="9"/>
  <c r="AQ215" i="9"/>
  <c r="AQ216" i="9"/>
  <c r="AQ217" i="9"/>
  <c r="AQ205" i="9"/>
  <c r="AQ185" i="9"/>
  <c r="AQ186" i="9"/>
  <c r="AQ187" i="9"/>
  <c r="AQ188" i="9"/>
  <c r="AQ189" i="9"/>
  <c r="AQ190" i="9"/>
  <c r="AQ191" i="9"/>
  <c r="AQ192" i="9"/>
  <c r="AQ193" i="9"/>
  <c r="AQ194" i="9"/>
  <c r="AQ195" i="9"/>
  <c r="AQ196" i="9"/>
  <c r="AQ197" i="9"/>
  <c r="AQ198" i="9"/>
  <c r="AQ199" i="9"/>
  <c r="AQ200" i="9"/>
  <c r="AQ201" i="9"/>
  <c r="AQ202" i="9"/>
  <c r="AQ203" i="9"/>
  <c r="AQ204" i="9"/>
  <c r="AQ184" i="9"/>
  <c r="AQ162" i="9"/>
  <c r="AQ163" i="9"/>
  <c r="AQ164" i="9"/>
  <c r="AQ165" i="9"/>
  <c r="AQ166" i="9"/>
  <c r="AQ167" i="9"/>
  <c r="AQ168" i="9"/>
  <c r="AQ169" i="9"/>
  <c r="AQ170" i="9"/>
  <c r="AQ171" i="9"/>
  <c r="AQ172" i="9"/>
  <c r="AQ173" i="9"/>
  <c r="AQ174" i="9"/>
  <c r="AQ175" i="9"/>
  <c r="AQ176" i="9"/>
  <c r="AQ177" i="9"/>
  <c r="AQ178" i="9"/>
  <c r="AQ179" i="9"/>
  <c r="AQ180" i="9"/>
  <c r="AQ181" i="9"/>
  <c r="AQ182" i="9"/>
  <c r="AQ183" i="9"/>
  <c r="AQ161" i="9"/>
  <c r="AQ153" i="9"/>
  <c r="AQ154" i="9"/>
  <c r="AQ155" i="9"/>
  <c r="AQ156" i="9"/>
  <c r="AQ157" i="9"/>
  <c r="AQ158" i="9"/>
  <c r="AQ159" i="9"/>
  <c r="AQ160" i="9"/>
  <c r="AQ138" i="9"/>
  <c r="AQ139" i="9"/>
  <c r="AQ140" i="9"/>
  <c r="AQ141" i="9"/>
  <c r="AQ142" i="9"/>
  <c r="AQ143" i="9"/>
  <c r="AQ144" i="9"/>
  <c r="AQ145" i="9"/>
  <c r="AQ146" i="9"/>
  <c r="AQ147" i="9"/>
  <c r="AQ148" i="9"/>
  <c r="AQ149" i="9"/>
  <c r="AQ150" i="9"/>
  <c r="AQ151" i="9"/>
  <c r="AQ152" i="9"/>
  <c r="AQ137" i="9"/>
  <c r="AQ109" i="9"/>
  <c r="AQ110" i="9"/>
  <c r="AQ111" i="9"/>
  <c r="AQ112" i="9"/>
  <c r="AQ113" i="9"/>
  <c r="AQ114" i="9"/>
  <c r="AQ115" i="9"/>
  <c r="AQ116" i="9"/>
  <c r="AQ117" i="9"/>
  <c r="AQ118" i="9"/>
  <c r="AQ119" i="9"/>
  <c r="AQ120" i="9"/>
  <c r="AQ121" i="9"/>
  <c r="AQ122" i="9"/>
  <c r="AQ123" i="9"/>
  <c r="AQ124" i="9"/>
  <c r="AQ125" i="9"/>
  <c r="AQ126" i="9"/>
  <c r="AQ127" i="9"/>
  <c r="AQ128" i="9"/>
  <c r="AQ129" i="9"/>
  <c r="AQ130" i="9"/>
  <c r="AQ131" i="9"/>
  <c r="AQ132" i="9"/>
  <c r="AQ133" i="9"/>
  <c r="AQ134" i="9"/>
  <c r="AQ135" i="9"/>
  <c r="AQ136" i="9"/>
  <c r="AQ108" i="9"/>
  <c r="AQ100" i="9"/>
  <c r="AQ101" i="9"/>
  <c r="AQ102" i="9"/>
  <c r="AQ103" i="9"/>
  <c r="AQ104" i="9"/>
  <c r="AQ105" i="9"/>
  <c r="AQ106" i="9"/>
  <c r="AQ107" i="9"/>
  <c r="AQ99" i="9"/>
  <c r="AQ86" i="9"/>
  <c r="AQ87" i="9"/>
  <c r="AQ88" i="9"/>
  <c r="AQ89" i="9"/>
  <c r="AQ90" i="9"/>
  <c r="AQ91" i="9"/>
  <c r="AQ92" i="9"/>
  <c r="AQ93" i="9"/>
  <c r="AQ94" i="9"/>
  <c r="AQ95" i="9"/>
  <c r="AQ96" i="9"/>
  <c r="AQ97" i="9"/>
  <c r="AQ98" i="9"/>
  <c r="AQ75" i="9"/>
  <c r="AQ76" i="9"/>
  <c r="AQ77" i="9"/>
  <c r="AQ78" i="9"/>
  <c r="AQ79" i="9"/>
  <c r="AQ80" i="9"/>
  <c r="AQ81" i="9"/>
  <c r="AQ82" i="9"/>
  <c r="AQ83" i="9"/>
  <c r="AQ84" i="9"/>
  <c r="AQ85" i="9"/>
  <c r="AQ74" i="9"/>
  <c r="AQ63" i="9"/>
  <c r="AQ64" i="9"/>
  <c r="AQ65" i="9"/>
  <c r="AQ66" i="9"/>
  <c r="AQ67" i="9"/>
  <c r="AQ68" i="9"/>
  <c r="AQ69" i="9"/>
  <c r="AQ70" i="9"/>
  <c r="AQ71" i="9"/>
  <c r="AQ72" i="9"/>
  <c r="AQ73" i="9"/>
  <c r="AQ47" i="9"/>
  <c r="AQ48" i="9"/>
  <c r="AQ49" i="9"/>
  <c r="AQ50" i="9"/>
  <c r="AQ51" i="9"/>
  <c r="AQ52" i="9"/>
  <c r="AQ53" i="9"/>
  <c r="AQ54" i="9"/>
  <c r="AQ55" i="9"/>
  <c r="AQ56" i="9"/>
  <c r="AQ57" i="9"/>
  <c r="AQ58" i="9"/>
  <c r="AQ59" i="9"/>
  <c r="AQ60" i="9"/>
  <c r="AQ61" i="9"/>
  <c r="AQ62" i="9"/>
  <c r="AQ44" i="9"/>
  <c r="AQ45" i="9"/>
  <c r="AQ46" i="9"/>
  <c r="AQ37" i="9"/>
  <c r="AQ38" i="9"/>
  <c r="AQ39" i="9"/>
  <c r="AQ40" i="9"/>
  <c r="AQ41" i="9"/>
  <c r="AQ42" i="9"/>
  <c r="AQ43" i="9"/>
  <c r="AQ36" i="9"/>
  <c r="AQ35" i="9"/>
  <c r="AQ32" i="9"/>
  <c r="AQ33" i="9"/>
  <c r="AQ34" i="9"/>
  <c r="AQ29" i="9"/>
  <c r="AQ30" i="9"/>
  <c r="AQ31" i="9"/>
  <c r="AQ28" i="9"/>
  <c r="AG7" i="9"/>
  <c r="AH7" i="9"/>
  <c r="AN7" i="9"/>
  <c r="AI7" i="9"/>
  <c r="AO7" i="9"/>
  <c r="AG8" i="9"/>
  <c r="AM8" i="9"/>
  <c r="AH8" i="9"/>
  <c r="AN8" i="9"/>
  <c r="AI8" i="9"/>
  <c r="AO8" i="9"/>
  <c r="AJ8" i="9"/>
  <c r="AP8" i="9"/>
  <c r="AG9" i="9"/>
  <c r="AM9" i="9"/>
  <c r="AH9" i="9"/>
  <c r="AN9" i="9"/>
  <c r="AI9" i="9"/>
  <c r="AO9" i="9"/>
  <c r="AJ9" i="9"/>
  <c r="AP9" i="9"/>
  <c r="AG10" i="9"/>
  <c r="AM10" i="9"/>
  <c r="AH10" i="9"/>
  <c r="AN10" i="9"/>
  <c r="AI10" i="9"/>
  <c r="AO10" i="9"/>
  <c r="AJ10" i="9"/>
  <c r="AP10" i="9"/>
  <c r="AG11" i="9"/>
  <c r="AM11" i="9"/>
  <c r="AH11" i="9"/>
  <c r="AN11" i="9"/>
  <c r="AI11" i="9"/>
  <c r="AO11" i="9"/>
  <c r="AJ11" i="9"/>
  <c r="AP11" i="9"/>
  <c r="AG12" i="9"/>
  <c r="AM12" i="9"/>
  <c r="AH12" i="9"/>
  <c r="AN12" i="9"/>
  <c r="AI12" i="9"/>
  <c r="AG13" i="9"/>
  <c r="AM13" i="9"/>
  <c r="AH13" i="9"/>
  <c r="AJ13" i="9"/>
  <c r="AP13" i="9"/>
  <c r="AN13" i="9"/>
  <c r="AI13" i="9"/>
  <c r="AO13" i="9"/>
  <c r="AG14" i="9"/>
  <c r="AM14" i="9"/>
  <c r="AH14" i="9"/>
  <c r="AN14" i="9"/>
  <c r="AI14" i="9"/>
  <c r="AO14" i="9"/>
  <c r="AJ14" i="9"/>
  <c r="AP14" i="9"/>
  <c r="AG15" i="9"/>
  <c r="AM15" i="9"/>
  <c r="AH15" i="9"/>
  <c r="AJ15" i="9"/>
  <c r="AP15" i="9"/>
  <c r="AN15" i="9"/>
  <c r="AI15" i="9"/>
  <c r="AO15" i="9"/>
  <c r="AG16" i="9"/>
  <c r="AM16" i="9"/>
  <c r="AH16" i="9"/>
  <c r="AN16" i="9"/>
  <c r="AI16" i="9"/>
  <c r="AO16" i="9"/>
  <c r="AJ16" i="9"/>
  <c r="AP16" i="9"/>
  <c r="AG17" i="9"/>
  <c r="AM17" i="9"/>
  <c r="AH17" i="9"/>
  <c r="AN17" i="9"/>
  <c r="AI17" i="9"/>
  <c r="AO17" i="9"/>
  <c r="AJ17" i="9"/>
  <c r="AP17" i="9"/>
  <c r="AG18" i="9"/>
  <c r="AM18" i="9"/>
  <c r="AH18" i="9"/>
  <c r="AN18" i="9"/>
  <c r="AI18" i="9"/>
  <c r="AO18" i="9"/>
  <c r="AJ18" i="9"/>
  <c r="AP18" i="9"/>
  <c r="AG19" i="9"/>
  <c r="AH19" i="9"/>
  <c r="AN19" i="9"/>
  <c r="AI19" i="9"/>
  <c r="AO19" i="9"/>
  <c r="AG20" i="9"/>
  <c r="AM20" i="9"/>
  <c r="AH20" i="9"/>
  <c r="AN20" i="9"/>
  <c r="AI20" i="9"/>
  <c r="AG21" i="9"/>
  <c r="AM21" i="9"/>
  <c r="AH21" i="9"/>
  <c r="AJ21" i="9"/>
  <c r="AI21" i="9"/>
  <c r="AO21" i="9"/>
  <c r="AP21" i="9"/>
  <c r="AG22" i="9"/>
  <c r="AM22" i="9"/>
  <c r="AH22" i="9"/>
  <c r="AN22" i="9"/>
  <c r="AI22" i="9"/>
  <c r="AG23" i="9"/>
  <c r="AM23" i="9"/>
  <c r="AH23" i="9"/>
  <c r="AJ23" i="9"/>
  <c r="AP23" i="9"/>
  <c r="AN23" i="9"/>
  <c r="AI23" i="9"/>
  <c r="AO23" i="9"/>
  <c r="AG24" i="9"/>
  <c r="AM24" i="9"/>
  <c r="AH24" i="9"/>
  <c r="AN24" i="9"/>
  <c r="AI24" i="9"/>
  <c r="AO24" i="9"/>
  <c r="AJ24" i="9"/>
  <c r="AP24" i="9"/>
  <c r="AG25" i="9"/>
  <c r="AM25" i="9"/>
  <c r="AH25" i="9"/>
  <c r="AN25" i="9"/>
  <c r="AI25" i="9"/>
  <c r="AO25" i="9"/>
  <c r="AJ25" i="9"/>
  <c r="AP25" i="9"/>
  <c r="AG26" i="9"/>
  <c r="AM26" i="9"/>
  <c r="AH26" i="9"/>
  <c r="AN26" i="9"/>
  <c r="AI26" i="9"/>
  <c r="AO26" i="9"/>
  <c r="AJ26" i="9"/>
  <c r="AP26" i="9"/>
  <c r="AG27" i="9"/>
  <c r="AM27" i="9"/>
  <c r="AH27" i="9"/>
  <c r="AN27" i="9"/>
  <c r="AI27" i="9"/>
  <c r="AO27" i="9"/>
  <c r="AJ27" i="9"/>
  <c r="AP27" i="9"/>
  <c r="AG28" i="9"/>
  <c r="AM28" i="9"/>
  <c r="AH28" i="9"/>
  <c r="AN28" i="9"/>
  <c r="AI28" i="9"/>
  <c r="AG29" i="9"/>
  <c r="AM29" i="9"/>
  <c r="AH29" i="9"/>
  <c r="AJ29" i="9"/>
  <c r="AP29" i="9"/>
  <c r="AI29" i="9"/>
  <c r="AO29" i="9"/>
  <c r="AG30" i="9"/>
  <c r="AM30" i="9"/>
  <c r="AH30" i="9"/>
  <c r="AN30" i="9"/>
  <c r="AI30" i="9"/>
  <c r="AO30" i="9"/>
  <c r="AG31" i="9"/>
  <c r="AM31" i="9"/>
  <c r="AH31" i="9"/>
  <c r="AJ31" i="9"/>
  <c r="AP31" i="9"/>
  <c r="AN31" i="9"/>
  <c r="AI31" i="9"/>
  <c r="AO31" i="9"/>
  <c r="AG32" i="9"/>
  <c r="AM32" i="9"/>
  <c r="AH32" i="9"/>
  <c r="AN32" i="9"/>
  <c r="AI32" i="9"/>
  <c r="AO32" i="9"/>
  <c r="AJ32" i="9"/>
  <c r="AP32" i="9"/>
  <c r="AG33" i="9"/>
  <c r="AM33" i="9"/>
  <c r="AH33" i="9"/>
  <c r="AN33" i="9"/>
  <c r="AI33" i="9"/>
  <c r="AO33" i="9"/>
  <c r="AJ33" i="9"/>
  <c r="AP33" i="9"/>
  <c r="AG34" i="9"/>
  <c r="AM34" i="9"/>
  <c r="AH34" i="9"/>
  <c r="AN34" i="9"/>
  <c r="AI34" i="9"/>
  <c r="AO34" i="9"/>
  <c r="AJ34" i="9"/>
  <c r="AP34" i="9"/>
  <c r="AG35" i="9"/>
  <c r="AH35" i="9"/>
  <c r="AN35" i="9"/>
  <c r="AI35" i="9"/>
  <c r="AO35" i="9"/>
  <c r="AG36" i="9"/>
  <c r="AM36" i="9"/>
  <c r="AH36" i="9"/>
  <c r="AN36" i="9"/>
  <c r="AI36" i="9"/>
  <c r="AG37" i="9"/>
  <c r="AM37" i="9"/>
  <c r="AH37" i="9"/>
  <c r="AJ37" i="9"/>
  <c r="AI37" i="9"/>
  <c r="AO37" i="9"/>
  <c r="AP37" i="9"/>
  <c r="AG38" i="9"/>
  <c r="AM38" i="9"/>
  <c r="AH38" i="9"/>
  <c r="AN38" i="9"/>
  <c r="AI38" i="9"/>
  <c r="AG39" i="9"/>
  <c r="AM39" i="9"/>
  <c r="AH39" i="9"/>
  <c r="AJ39" i="9"/>
  <c r="AP39" i="9"/>
  <c r="AN39" i="9"/>
  <c r="AI39" i="9"/>
  <c r="AO39" i="9"/>
  <c r="AG40" i="9"/>
  <c r="AM40" i="9"/>
  <c r="AH40" i="9"/>
  <c r="AN40" i="9"/>
  <c r="AI40" i="9"/>
  <c r="AO40" i="9"/>
  <c r="AJ40" i="9"/>
  <c r="AP40" i="9"/>
  <c r="AG41" i="9"/>
  <c r="AM41" i="9"/>
  <c r="AH41" i="9"/>
  <c r="AN41" i="9"/>
  <c r="AI41" i="9"/>
  <c r="AO41" i="9"/>
  <c r="AJ41" i="9"/>
  <c r="AP41" i="9"/>
  <c r="AG42" i="9"/>
  <c r="AM42" i="9"/>
  <c r="AH42" i="9"/>
  <c r="AN42" i="9"/>
  <c r="AI42" i="9"/>
  <c r="AO42" i="9"/>
  <c r="AJ42" i="9"/>
  <c r="AP42" i="9"/>
  <c r="AG43" i="9"/>
  <c r="AM43" i="9"/>
  <c r="AH43" i="9"/>
  <c r="AN43" i="9"/>
  <c r="AI43" i="9"/>
  <c r="AO43" i="9"/>
  <c r="AJ43" i="9"/>
  <c r="AP43" i="9"/>
  <c r="AG44" i="9"/>
  <c r="AM44" i="9"/>
  <c r="AH44" i="9"/>
  <c r="AN44" i="9"/>
  <c r="AI44" i="9"/>
  <c r="AG45" i="9"/>
  <c r="AM45" i="9"/>
  <c r="AH45" i="9"/>
  <c r="AI45" i="9"/>
  <c r="AO45" i="9"/>
  <c r="AG46" i="9"/>
  <c r="AM46" i="9"/>
  <c r="AH46" i="9"/>
  <c r="AN46" i="9"/>
  <c r="AI46" i="9"/>
  <c r="AO46" i="9"/>
  <c r="AJ46" i="9"/>
  <c r="AP46" i="9"/>
  <c r="AG47" i="9"/>
  <c r="AM47" i="9"/>
  <c r="AH47" i="9"/>
  <c r="AJ47" i="9"/>
  <c r="AP47" i="9"/>
  <c r="AN47" i="9"/>
  <c r="AI47" i="9"/>
  <c r="AO47" i="9"/>
  <c r="AG48" i="9"/>
  <c r="AM48" i="9"/>
  <c r="AH48" i="9"/>
  <c r="AN48" i="9"/>
  <c r="AI48" i="9"/>
  <c r="AO48" i="9"/>
  <c r="AJ48" i="9"/>
  <c r="AG49" i="9"/>
  <c r="AH49" i="9"/>
  <c r="AN49" i="9"/>
  <c r="AI49" i="9"/>
  <c r="AO49" i="9"/>
  <c r="AG50" i="9"/>
  <c r="AM50" i="9"/>
  <c r="AH50" i="9"/>
  <c r="AI50" i="9"/>
  <c r="AO50" i="9"/>
  <c r="AG51" i="9"/>
  <c r="AH51" i="9"/>
  <c r="AN51" i="9"/>
  <c r="AI51" i="9"/>
  <c r="AO51" i="9"/>
  <c r="AG52" i="9"/>
  <c r="AM52" i="9"/>
  <c r="AH52" i="9"/>
  <c r="AN52" i="9"/>
  <c r="AI52" i="9"/>
  <c r="AO52" i="9"/>
  <c r="AJ52" i="9"/>
  <c r="AP52" i="9"/>
  <c r="AG53" i="9"/>
  <c r="AH53" i="9"/>
  <c r="AN53" i="9"/>
  <c r="AI53" i="9"/>
  <c r="AO53" i="9"/>
  <c r="AG54" i="9"/>
  <c r="AM54" i="9"/>
  <c r="AH54" i="9"/>
  <c r="AI54" i="9"/>
  <c r="AO54" i="9"/>
  <c r="AG55" i="9"/>
  <c r="AH55" i="9"/>
  <c r="AN55" i="9"/>
  <c r="AI55" i="9"/>
  <c r="AO55" i="9"/>
  <c r="AG56" i="9"/>
  <c r="AM56" i="9"/>
  <c r="AH56" i="9"/>
  <c r="AN56" i="9"/>
  <c r="AI56" i="9"/>
  <c r="AO56" i="9"/>
  <c r="AJ56" i="9"/>
  <c r="AG57" i="9"/>
  <c r="AH57" i="9"/>
  <c r="AN57" i="9"/>
  <c r="AI57" i="9"/>
  <c r="AO57" i="9"/>
  <c r="AG58" i="9"/>
  <c r="AM58" i="9"/>
  <c r="AH58" i="9"/>
  <c r="AI58" i="9"/>
  <c r="AO58" i="9"/>
  <c r="AG59" i="9"/>
  <c r="AH59" i="9"/>
  <c r="AN59" i="9"/>
  <c r="AI59" i="9"/>
  <c r="AO59" i="9"/>
  <c r="AG60" i="9"/>
  <c r="AM60" i="9"/>
  <c r="AH60" i="9"/>
  <c r="AN60" i="9"/>
  <c r="AI60" i="9"/>
  <c r="AO60" i="9"/>
  <c r="AJ60" i="9"/>
  <c r="AP60" i="9"/>
  <c r="AG61" i="9"/>
  <c r="AH61" i="9"/>
  <c r="AN61" i="9"/>
  <c r="AI61" i="9"/>
  <c r="AO61" i="9"/>
  <c r="AG62" i="9"/>
  <c r="AM62" i="9"/>
  <c r="AH62" i="9"/>
  <c r="AI62" i="9"/>
  <c r="AO62" i="9"/>
  <c r="AG63" i="9"/>
  <c r="AH63" i="9"/>
  <c r="AN63" i="9"/>
  <c r="AI63" i="9"/>
  <c r="AO63" i="9"/>
  <c r="AG64" i="9"/>
  <c r="AM64" i="9"/>
  <c r="AH64" i="9"/>
  <c r="AN64" i="9"/>
  <c r="AI64" i="9"/>
  <c r="AO64" i="9"/>
  <c r="AJ64" i="9"/>
  <c r="AG65" i="9"/>
  <c r="AH65" i="9"/>
  <c r="AN65" i="9"/>
  <c r="AI65" i="9"/>
  <c r="AO65" i="9"/>
  <c r="AG66" i="9"/>
  <c r="AM66" i="9"/>
  <c r="AH66" i="9"/>
  <c r="AI66" i="9"/>
  <c r="AO66" i="9"/>
  <c r="AG67" i="9"/>
  <c r="AH67" i="9"/>
  <c r="AN67" i="9"/>
  <c r="AI67" i="9"/>
  <c r="AO67" i="9"/>
  <c r="AG68" i="9"/>
  <c r="AM68" i="9"/>
  <c r="AH68" i="9"/>
  <c r="AN68" i="9"/>
  <c r="AI68" i="9"/>
  <c r="AO68" i="9"/>
  <c r="AJ68" i="9"/>
  <c r="AP68" i="9"/>
  <c r="AG69" i="9"/>
  <c r="AH69" i="9"/>
  <c r="AN69" i="9"/>
  <c r="AI69" i="9"/>
  <c r="AO69" i="9"/>
  <c r="AG70" i="9"/>
  <c r="AM70" i="9"/>
  <c r="AH70" i="9"/>
  <c r="AI70" i="9"/>
  <c r="AO70" i="9"/>
  <c r="AG71" i="9"/>
  <c r="AH71" i="9"/>
  <c r="AN71" i="9"/>
  <c r="AI71" i="9"/>
  <c r="AO71" i="9"/>
  <c r="AG72" i="9"/>
  <c r="AM72" i="9"/>
  <c r="AH72" i="9"/>
  <c r="AN72" i="9"/>
  <c r="AI72" i="9"/>
  <c r="AO72" i="9"/>
  <c r="AJ72" i="9"/>
  <c r="AG73" i="9"/>
  <c r="AH73" i="9"/>
  <c r="AN73" i="9"/>
  <c r="AI73" i="9"/>
  <c r="AO73" i="9"/>
  <c r="AG74" i="9"/>
  <c r="AM74" i="9"/>
  <c r="AH74" i="9"/>
  <c r="AI74" i="9"/>
  <c r="AO74" i="9"/>
  <c r="AG75" i="9"/>
  <c r="AH75" i="9"/>
  <c r="AN75" i="9"/>
  <c r="AI75" i="9"/>
  <c r="AO75" i="9"/>
  <c r="AG76" i="9"/>
  <c r="AM76" i="9"/>
  <c r="AH76" i="9"/>
  <c r="AN76" i="9"/>
  <c r="AI76" i="9"/>
  <c r="AO76" i="9"/>
  <c r="AJ76" i="9"/>
  <c r="AP76" i="9"/>
  <c r="AG77" i="9"/>
  <c r="AH77" i="9"/>
  <c r="AN77" i="9"/>
  <c r="AI77" i="9"/>
  <c r="AO77" i="9"/>
  <c r="AG78" i="9"/>
  <c r="AM78" i="9"/>
  <c r="AH78" i="9"/>
  <c r="AI78" i="9"/>
  <c r="AO78" i="9"/>
  <c r="AG79" i="9"/>
  <c r="AH79" i="9"/>
  <c r="AN79" i="9"/>
  <c r="AI79" i="9"/>
  <c r="AO79" i="9"/>
  <c r="AG80" i="9"/>
  <c r="AM80" i="9"/>
  <c r="AH80" i="9"/>
  <c r="AN80" i="9"/>
  <c r="AI80" i="9"/>
  <c r="AO80" i="9"/>
  <c r="AJ80" i="9"/>
  <c r="AG81" i="9"/>
  <c r="AH81" i="9"/>
  <c r="AN81" i="9"/>
  <c r="AI81" i="9"/>
  <c r="AO81" i="9"/>
  <c r="AG82" i="9"/>
  <c r="AM82" i="9"/>
  <c r="AH82" i="9"/>
  <c r="AI82" i="9"/>
  <c r="AO82" i="9"/>
  <c r="AG83" i="9"/>
  <c r="AH83" i="9"/>
  <c r="AN83" i="9"/>
  <c r="AI83" i="9"/>
  <c r="AO83" i="9"/>
  <c r="AG84" i="9"/>
  <c r="AM84" i="9"/>
  <c r="AH84" i="9"/>
  <c r="AN84" i="9"/>
  <c r="AI84" i="9"/>
  <c r="AO84" i="9"/>
  <c r="AJ84" i="9"/>
  <c r="AP84" i="9"/>
  <c r="AG85" i="9"/>
  <c r="AH85" i="9"/>
  <c r="AN85" i="9"/>
  <c r="AI85" i="9"/>
  <c r="AO85" i="9"/>
  <c r="AG86" i="9"/>
  <c r="AM86" i="9"/>
  <c r="AH86" i="9"/>
  <c r="AI86" i="9"/>
  <c r="AO86" i="9"/>
  <c r="AG87" i="9"/>
  <c r="AH87" i="9"/>
  <c r="AN87" i="9"/>
  <c r="AI87" i="9"/>
  <c r="AO87" i="9"/>
  <c r="AG88" i="9"/>
  <c r="AM88" i="9"/>
  <c r="AH88" i="9"/>
  <c r="AN88" i="9"/>
  <c r="AI88" i="9"/>
  <c r="AO88" i="9"/>
  <c r="AJ88" i="9"/>
  <c r="AG89" i="9"/>
  <c r="AH89" i="9"/>
  <c r="AN89" i="9"/>
  <c r="AI89" i="9"/>
  <c r="AO89" i="9"/>
  <c r="AG90" i="9"/>
  <c r="AM90" i="9"/>
  <c r="AH90" i="9"/>
  <c r="AI90" i="9"/>
  <c r="AO90" i="9"/>
  <c r="AG91" i="9"/>
  <c r="AH91" i="9"/>
  <c r="AN91" i="9"/>
  <c r="AI91" i="9"/>
  <c r="AO91" i="9"/>
  <c r="AG92" i="9"/>
  <c r="AM92" i="9"/>
  <c r="AH92" i="9"/>
  <c r="AN92" i="9"/>
  <c r="AI92" i="9"/>
  <c r="AO92" i="9"/>
  <c r="AJ92" i="9"/>
  <c r="AP92" i="9"/>
  <c r="AG93" i="9"/>
  <c r="AH93" i="9"/>
  <c r="AN93" i="9"/>
  <c r="AI93" i="9"/>
  <c r="AO93" i="9"/>
  <c r="AG94" i="9"/>
  <c r="AM94" i="9"/>
  <c r="AH94" i="9"/>
  <c r="AI94" i="9"/>
  <c r="AO94" i="9"/>
  <c r="AG95" i="9"/>
  <c r="AH95" i="9"/>
  <c r="AN95" i="9"/>
  <c r="AI95" i="9"/>
  <c r="AO95" i="9"/>
  <c r="AG96" i="9"/>
  <c r="AM96" i="9"/>
  <c r="AH96" i="9"/>
  <c r="AN96" i="9"/>
  <c r="AI96" i="9"/>
  <c r="AO96" i="9"/>
  <c r="AJ96" i="9"/>
  <c r="AG97" i="9"/>
  <c r="AH97" i="9"/>
  <c r="AN97" i="9"/>
  <c r="AI97" i="9"/>
  <c r="AO97" i="9"/>
  <c r="AG98" i="9"/>
  <c r="AM98" i="9"/>
  <c r="AH98" i="9"/>
  <c r="AI98" i="9"/>
  <c r="AO98" i="9"/>
  <c r="AG99" i="9"/>
  <c r="AH99" i="9"/>
  <c r="AN99" i="9"/>
  <c r="AI99" i="9"/>
  <c r="AO99" i="9"/>
  <c r="AG100" i="9"/>
  <c r="AM100" i="9"/>
  <c r="AH100" i="9"/>
  <c r="AN100" i="9"/>
  <c r="AI100" i="9"/>
  <c r="AO100" i="9"/>
  <c r="AJ100" i="9"/>
  <c r="AP100" i="9"/>
  <c r="AG101" i="9"/>
  <c r="AH101" i="9"/>
  <c r="AN101" i="9"/>
  <c r="AI101" i="9"/>
  <c r="AO101" i="9"/>
  <c r="AG102" i="9"/>
  <c r="AM102" i="9"/>
  <c r="AH102" i="9"/>
  <c r="AI102" i="9"/>
  <c r="AO102" i="9"/>
  <c r="AG103" i="9"/>
  <c r="AH103" i="9"/>
  <c r="AN103" i="9"/>
  <c r="AI103" i="9"/>
  <c r="AO103" i="9"/>
  <c r="AG104" i="9"/>
  <c r="AM104" i="9"/>
  <c r="AH104" i="9"/>
  <c r="AN104" i="9"/>
  <c r="AI104" i="9"/>
  <c r="AO104" i="9"/>
  <c r="AJ104" i="9"/>
  <c r="AG105" i="9"/>
  <c r="AH105" i="9"/>
  <c r="AN105" i="9"/>
  <c r="AI105" i="9"/>
  <c r="AO105" i="9"/>
  <c r="AG106" i="9"/>
  <c r="AM106" i="9"/>
  <c r="AH106" i="9"/>
  <c r="AI106" i="9"/>
  <c r="AO106" i="9"/>
  <c r="AG107" i="9"/>
  <c r="AH107" i="9"/>
  <c r="AN107" i="9"/>
  <c r="AI107" i="9"/>
  <c r="AO107" i="9"/>
  <c r="AG108" i="9"/>
  <c r="AM108" i="9"/>
  <c r="AH108" i="9"/>
  <c r="AN108" i="9"/>
  <c r="AI108" i="9"/>
  <c r="AO108" i="9"/>
  <c r="AJ108" i="9"/>
  <c r="AP108" i="9"/>
  <c r="AG109" i="9"/>
  <c r="AH109" i="9"/>
  <c r="AN109" i="9"/>
  <c r="AI109" i="9"/>
  <c r="AO109" i="9"/>
  <c r="AG110" i="9"/>
  <c r="AM110" i="9"/>
  <c r="AH110" i="9"/>
  <c r="AI110" i="9"/>
  <c r="AO110" i="9"/>
  <c r="AG111" i="9"/>
  <c r="AH111" i="9"/>
  <c r="AN111" i="9"/>
  <c r="AI111" i="9"/>
  <c r="AO111" i="9"/>
  <c r="AG112" i="9"/>
  <c r="AM112" i="9"/>
  <c r="AH112" i="9"/>
  <c r="AN112" i="9"/>
  <c r="AI112" i="9"/>
  <c r="AO112" i="9"/>
  <c r="AJ112" i="9"/>
  <c r="AG113" i="9"/>
  <c r="AH113" i="9"/>
  <c r="AN113" i="9"/>
  <c r="AI113" i="9"/>
  <c r="AO113" i="9"/>
  <c r="AG114" i="9"/>
  <c r="AM114" i="9"/>
  <c r="AH114" i="9"/>
  <c r="AI114" i="9"/>
  <c r="AO114" i="9"/>
  <c r="AG115" i="9"/>
  <c r="AH115" i="9"/>
  <c r="AN115" i="9"/>
  <c r="AI115" i="9"/>
  <c r="AO115" i="9"/>
  <c r="AG116" i="9"/>
  <c r="AM116" i="9"/>
  <c r="AH116" i="9"/>
  <c r="AN116" i="9"/>
  <c r="AI116" i="9"/>
  <c r="AO116" i="9"/>
  <c r="AJ116" i="9"/>
  <c r="AP116" i="9"/>
  <c r="AG117" i="9"/>
  <c r="AH117" i="9"/>
  <c r="AN117" i="9"/>
  <c r="AI117" i="9"/>
  <c r="AO117" i="9"/>
  <c r="AG118" i="9"/>
  <c r="AM118" i="9"/>
  <c r="AH118" i="9"/>
  <c r="AI118" i="9"/>
  <c r="AO118" i="9"/>
  <c r="AG119" i="9"/>
  <c r="AH119" i="9"/>
  <c r="AN119" i="9"/>
  <c r="AI119" i="9"/>
  <c r="AO119" i="9"/>
  <c r="AG120" i="9"/>
  <c r="AM120" i="9"/>
  <c r="AH120" i="9"/>
  <c r="AN120" i="9"/>
  <c r="AI120" i="9"/>
  <c r="AO120" i="9"/>
  <c r="AJ120" i="9"/>
  <c r="AG121" i="9"/>
  <c r="AH121" i="9"/>
  <c r="AN121" i="9"/>
  <c r="AI121" i="9"/>
  <c r="AO121" i="9"/>
  <c r="AG122" i="9"/>
  <c r="AM122" i="9"/>
  <c r="AH122" i="9"/>
  <c r="AI122" i="9"/>
  <c r="AO122" i="9"/>
  <c r="AG123" i="9"/>
  <c r="AH123" i="9"/>
  <c r="AN123" i="9"/>
  <c r="AI123" i="9"/>
  <c r="AO123" i="9"/>
  <c r="AG124" i="9"/>
  <c r="AM124" i="9"/>
  <c r="AH124" i="9"/>
  <c r="AN124" i="9"/>
  <c r="AI124" i="9"/>
  <c r="AO124" i="9"/>
  <c r="AG125" i="9"/>
  <c r="AM125" i="9"/>
  <c r="AH125" i="9"/>
  <c r="AN125" i="9"/>
  <c r="AI125" i="9"/>
  <c r="AO125" i="9"/>
  <c r="AG126" i="9"/>
  <c r="AM126" i="9"/>
  <c r="AH126" i="9"/>
  <c r="AN126" i="9"/>
  <c r="AI126" i="9"/>
  <c r="AO126" i="9"/>
  <c r="AG127" i="9"/>
  <c r="AM127" i="9"/>
  <c r="AH127" i="9"/>
  <c r="AN127" i="9"/>
  <c r="AI127" i="9"/>
  <c r="AO127" i="9"/>
  <c r="AG128" i="9"/>
  <c r="AM128" i="9"/>
  <c r="AH128" i="9"/>
  <c r="AN128" i="9"/>
  <c r="AI128" i="9"/>
  <c r="AO128" i="9"/>
  <c r="AG129" i="9"/>
  <c r="AM129" i="9"/>
  <c r="AH129" i="9"/>
  <c r="AN129" i="9"/>
  <c r="AI129" i="9"/>
  <c r="AO129" i="9"/>
  <c r="AG130" i="9"/>
  <c r="AM130" i="9"/>
  <c r="AH130" i="9"/>
  <c r="AN130" i="9"/>
  <c r="AI130" i="9"/>
  <c r="AO130" i="9"/>
  <c r="AG131" i="9"/>
  <c r="AM131" i="9"/>
  <c r="AH131" i="9"/>
  <c r="AN131" i="9"/>
  <c r="AI131" i="9"/>
  <c r="AO131" i="9"/>
  <c r="AG132" i="9"/>
  <c r="AM132" i="9"/>
  <c r="AH132" i="9"/>
  <c r="AN132" i="9"/>
  <c r="AI132" i="9"/>
  <c r="AO132" i="9"/>
  <c r="AG133" i="9"/>
  <c r="AM133" i="9"/>
  <c r="AH133" i="9"/>
  <c r="AN133" i="9"/>
  <c r="AI133" i="9"/>
  <c r="AO133" i="9"/>
  <c r="AG134" i="9"/>
  <c r="AM134" i="9"/>
  <c r="AH134" i="9"/>
  <c r="AN134" i="9"/>
  <c r="AI134" i="9"/>
  <c r="AO134" i="9"/>
  <c r="AG135" i="9"/>
  <c r="AM135" i="9"/>
  <c r="AH135" i="9"/>
  <c r="AN135" i="9"/>
  <c r="AI135" i="9"/>
  <c r="AO135" i="9"/>
  <c r="AG136" i="9"/>
  <c r="AM136" i="9"/>
  <c r="AH136" i="9"/>
  <c r="AN136" i="9"/>
  <c r="AI136" i="9"/>
  <c r="AO136" i="9"/>
  <c r="AG137" i="9"/>
  <c r="AM137" i="9"/>
  <c r="AH137" i="9"/>
  <c r="AN137" i="9"/>
  <c r="AI137" i="9"/>
  <c r="AO137" i="9"/>
  <c r="AG138" i="9"/>
  <c r="AM138" i="9"/>
  <c r="AH138" i="9"/>
  <c r="AN138" i="9"/>
  <c r="AI138" i="9"/>
  <c r="AO138" i="9"/>
  <c r="AG139" i="9"/>
  <c r="AM139" i="9"/>
  <c r="AH139" i="9"/>
  <c r="AN139" i="9"/>
  <c r="AI139" i="9"/>
  <c r="AO139" i="9"/>
  <c r="AG140" i="9"/>
  <c r="AM140" i="9"/>
  <c r="AH140" i="9"/>
  <c r="AN140" i="9"/>
  <c r="AI140" i="9"/>
  <c r="AO140" i="9"/>
  <c r="AG141" i="9"/>
  <c r="AJ141" i="9"/>
  <c r="AP141" i="9"/>
  <c r="AH141" i="9"/>
  <c r="AN141" i="9"/>
  <c r="AI141" i="9"/>
  <c r="AO141" i="9"/>
  <c r="AG142" i="9"/>
  <c r="AM142" i="9"/>
  <c r="AH142" i="9"/>
  <c r="AN142" i="9"/>
  <c r="AI142" i="9"/>
  <c r="AO142" i="9"/>
  <c r="AG143" i="9"/>
  <c r="AH143" i="9"/>
  <c r="AN143" i="9"/>
  <c r="AI143" i="9"/>
  <c r="AO143" i="9"/>
  <c r="AG144" i="9"/>
  <c r="AM144" i="9"/>
  <c r="AH144" i="9"/>
  <c r="AN144" i="9"/>
  <c r="AI144" i="9"/>
  <c r="AO144" i="9"/>
  <c r="AG145" i="9"/>
  <c r="AH145" i="9"/>
  <c r="AN145" i="9"/>
  <c r="AI145" i="9"/>
  <c r="AO145" i="9"/>
  <c r="AG146" i="9"/>
  <c r="AM146" i="9"/>
  <c r="AH146" i="9"/>
  <c r="AN146" i="9"/>
  <c r="AI146" i="9"/>
  <c r="AO146" i="9"/>
  <c r="AG147" i="9"/>
  <c r="AH147" i="9"/>
  <c r="AN147" i="9"/>
  <c r="AI147" i="9"/>
  <c r="AO147" i="9"/>
  <c r="AG148" i="9"/>
  <c r="AM148" i="9"/>
  <c r="AH148" i="9"/>
  <c r="AN148" i="9"/>
  <c r="AI148" i="9"/>
  <c r="AO148" i="9"/>
  <c r="AG149" i="9"/>
  <c r="AH149" i="9"/>
  <c r="AN149" i="9"/>
  <c r="AI149" i="9"/>
  <c r="AO149" i="9"/>
  <c r="AG150" i="9"/>
  <c r="AM150" i="9"/>
  <c r="AH150" i="9"/>
  <c r="AN150" i="9"/>
  <c r="AI150" i="9"/>
  <c r="AO150" i="9"/>
  <c r="AG151" i="9"/>
  <c r="AH151" i="9"/>
  <c r="AN151" i="9"/>
  <c r="AI151" i="9"/>
  <c r="AO151" i="9"/>
  <c r="AG152" i="9"/>
  <c r="AM152" i="9"/>
  <c r="AH152" i="9"/>
  <c r="AN152" i="9"/>
  <c r="AI152" i="9"/>
  <c r="AO152" i="9"/>
  <c r="AG153" i="9"/>
  <c r="AH153" i="9"/>
  <c r="AN153" i="9"/>
  <c r="AI153" i="9"/>
  <c r="AO153" i="9"/>
  <c r="AG154" i="9"/>
  <c r="AM154" i="9"/>
  <c r="AH154" i="9"/>
  <c r="AN154" i="9"/>
  <c r="AI154" i="9"/>
  <c r="AO154" i="9"/>
  <c r="AG155" i="9"/>
  <c r="AH155" i="9"/>
  <c r="AN155" i="9"/>
  <c r="AI155" i="9"/>
  <c r="AO155" i="9"/>
  <c r="AG156" i="9"/>
  <c r="AM156" i="9"/>
  <c r="AH156" i="9"/>
  <c r="AN156" i="9"/>
  <c r="AI156" i="9"/>
  <c r="AO156" i="9"/>
  <c r="AG157" i="9"/>
  <c r="AH157" i="9"/>
  <c r="AN157" i="9"/>
  <c r="AI157" i="9"/>
  <c r="AO157" i="9"/>
  <c r="AG158" i="9"/>
  <c r="AM158" i="9"/>
  <c r="AH158" i="9"/>
  <c r="AN158" i="9"/>
  <c r="AI158" i="9"/>
  <c r="AO158" i="9"/>
  <c r="AG159" i="9"/>
  <c r="AH159" i="9"/>
  <c r="AN159" i="9"/>
  <c r="AI159" i="9"/>
  <c r="AO159" i="9"/>
  <c r="AG160" i="9"/>
  <c r="AM160" i="9"/>
  <c r="AH160" i="9"/>
  <c r="AN160" i="9"/>
  <c r="AI160" i="9"/>
  <c r="AO160" i="9"/>
  <c r="AG161" i="9"/>
  <c r="AH161" i="9"/>
  <c r="AN161" i="9"/>
  <c r="AI161" i="9"/>
  <c r="AO161" i="9"/>
  <c r="AG162" i="9"/>
  <c r="AM162" i="9"/>
  <c r="AH162" i="9"/>
  <c r="AN162" i="9"/>
  <c r="AI162" i="9"/>
  <c r="AO162" i="9"/>
  <c r="AG163" i="9"/>
  <c r="AH163" i="9"/>
  <c r="AN163" i="9"/>
  <c r="AI163" i="9"/>
  <c r="AO163" i="9"/>
  <c r="AG164" i="9"/>
  <c r="AM164" i="9"/>
  <c r="AH164" i="9"/>
  <c r="AN164" i="9"/>
  <c r="AI164" i="9"/>
  <c r="AO164" i="9"/>
  <c r="AG165" i="9"/>
  <c r="AH165" i="9"/>
  <c r="AN165" i="9"/>
  <c r="AI165" i="9"/>
  <c r="AO165" i="9"/>
  <c r="AG166" i="9"/>
  <c r="AM166" i="9"/>
  <c r="AH166" i="9"/>
  <c r="AN166" i="9"/>
  <c r="AI166" i="9"/>
  <c r="AO166" i="9"/>
  <c r="AG167" i="9"/>
  <c r="AH167" i="9"/>
  <c r="AN167" i="9"/>
  <c r="AI167" i="9"/>
  <c r="AO167" i="9"/>
  <c r="AG168" i="9"/>
  <c r="AM168" i="9"/>
  <c r="AH168" i="9"/>
  <c r="AN168" i="9"/>
  <c r="AI168" i="9"/>
  <c r="AO168" i="9"/>
  <c r="AG169" i="9"/>
  <c r="AH169" i="9"/>
  <c r="AN169" i="9"/>
  <c r="AI169" i="9"/>
  <c r="AO169" i="9"/>
  <c r="AG170" i="9"/>
  <c r="AM170" i="9"/>
  <c r="AH170" i="9"/>
  <c r="AN170" i="9"/>
  <c r="AI170" i="9"/>
  <c r="AO170" i="9"/>
  <c r="AG171" i="9"/>
  <c r="AH171" i="9"/>
  <c r="AN171" i="9"/>
  <c r="AI171" i="9"/>
  <c r="AO171" i="9"/>
  <c r="AG172" i="9"/>
  <c r="AM172" i="9"/>
  <c r="AH172" i="9"/>
  <c r="AN172" i="9"/>
  <c r="AI172" i="9"/>
  <c r="AO172" i="9"/>
  <c r="AG173" i="9"/>
  <c r="AH173" i="9"/>
  <c r="AN173" i="9"/>
  <c r="AI173" i="9"/>
  <c r="AO173" i="9"/>
  <c r="AG174" i="9"/>
  <c r="AM174" i="9"/>
  <c r="AH174" i="9"/>
  <c r="AN174" i="9"/>
  <c r="AI174" i="9"/>
  <c r="AO174" i="9"/>
  <c r="AG175" i="9"/>
  <c r="AH175" i="9"/>
  <c r="AN175" i="9"/>
  <c r="AI175" i="9"/>
  <c r="AO175" i="9"/>
  <c r="AG176" i="9"/>
  <c r="AM176" i="9"/>
  <c r="AH176" i="9"/>
  <c r="AN176" i="9"/>
  <c r="AI176" i="9"/>
  <c r="AO176" i="9"/>
  <c r="AG177" i="9"/>
  <c r="AH177" i="9"/>
  <c r="AN177" i="9"/>
  <c r="AI177" i="9"/>
  <c r="AO177" i="9"/>
  <c r="AG178" i="9"/>
  <c r="AM178" i="9"/>
  <c r="AH178" i="9"/>
  <c r="AN178" i="9"/>
  <c r="AI178" i="9"/>
  <c r="AO178" i="9"/>
  <c r="AG179" i="9"/>
  <c r="AH179" i="9"/>
  <c r="AN179" i="9"/>
  <c r="AI179" i="9"/>
  <c r="AO179" i="9"/>
  <c r="AG180" i="9"/>
  <c r="AM180" i="9"/>
  <c r="AH180" i="9"/>
  <c r="AN180" i="9"/>
  <c r="AI180" i="9"/>
  <c r="AO180" i="9"/>
  <c r="AG181" i="9"/>
  <c r="AH181" i="9"/>
  <c r="AN181" i="9"/>
  <c r="AI181" i="9"/>
  <c r="AO181" i="9"/>
  <c r="AG182" i="9"/>
  <c r="AM182" i="9"/>
  <c r="AH182" i="9"/>
  <c r="AN182" i="9"/>
  <c r="AI182" i="9"/>
  <c r="AO182" i="9"/>
  <c r="AG183" i="9"/>
  <c r="AH183" i="9"/>
  <c r="AN183" i="9"/>
  <c r="AI183" i="9"/>
  <c r="AO183" i="9"/>
  <c r="AG184" i="9"/>
  <c r="AM184" i="9"/>
  <c r="AH184" i="9"/>
  <c r="AN184" i="9"/>
  <c r="AI184" i="9"/>
  <c r="AO184" i="9"/>
  <c r="AG185" i="9"/>
  <c r="AH185" i="9"/>
  <c r="AN185" i="9"/>
  <c r="AI185" i="9"/>
  <c r="AO185" i="9"/>
  <c r="AG186" i="9"/>
  <c r="AM186" i="9"/>
  <c r="AH186" i="9"/>
  <c r="AN186" i="9"/>
  <c r="AI186" i="9"/>
  <c r="AO186" i="9"/>
  <c r="AG187" i="9"/>
  <c r="AH187" i="9"/>
  <c r="AN187" i="9"/>
  <c r="AI187" i="9"/>
  <c r="AO187" i="9"/>
  <c r="AG188" i="9"/>
  <c r="AM188" i="9"/>
  <c r="AH188" i="9"/>
  <c r="AN188" i="9"/>
  <c r="AI188" i="9"/>
  <c r="AO188" i="9"/>
  <c r="AG189" i="9"/>
  <c r="AH189" i="9"/>
  <c r="AN189" i="9"/>
  <c r="AI189" i="9"/>
  <c r="AO189" i="9"/>
  <c r="AG190" i="9"/>
  <c r="AM190" i="9"/>
  <c r="AH190" i="9"/>
  <c r="AN190" i="9"/>
  <c r="AI190" i="9"/>
  <c r="AO190" i="9"/>
  <c r="AG191" i="9"/>
  <c r="AH191" i="9"/>
  <c r="AN191" i="9"/>
  <c r="AI191" i="9"/>
  <c r="AO191" i="9"/>
  <c r="AG192" i="9"/>
  <c r="AM192" i="9"/>
  <c r="AH192" i="9"/>
  <c r="AN192" i="9"/>
  <c r="AI192" i="9"/>
  <c r="AO192" i="9"/>
  <c r="AG193" i="9"/>
  <c r="AH193" i="9"/>
  <c r="AN193" i="9"/>
  <c r="AI193" i="9"/>
  <c r="AO193" i="9"/>
  <c r="AG194" i="9"/>
  <c r="AM194" i="9"/>
  <c r="AH194" i="9"/>
  <c r="AN194" i="9"/>
  <c r="AI194" i="9"/>
  <c r="AO194" i="9"/>
  <c r="AG195" i="9"/>
  <c r="AH195" i="9"/>
  <c r="AN195" i="9"/>
  <c r="AI195" i="9"/>
  <c r="AO195" i="9"/>
  <c r="AG196" i="9"/>
  <c r="AM196" i="9"/>
  <c r="AH196" i="9"/>
  <c r="AN196" i="9"/>
  <c r="AI196" i="9"/>
  <c r="AO196" i="9"/>
  <c r="AG197" i="9"/>
  <c r="AH197" i="9"/>
  <c r="AN197" i="9"/>
  <c r="AI197" i="9"/>
  <c r="AO197" i="9"/>
  <c r="AG198" i="9"/>
  <c r="AM198" i="9"/>
  <c r="AH198" i="9"/>
  <c r="AN198" i="9"/>
  <c r="AI198" i="9"/>
  <c r="AO198" i="9"/>
  <c r="AG199" i="9"/>
  <c r="AH199" i="9"/>
  <c r="AN199" i="9"/>
  <c r="AI199" i="9"/>
  <c r="AO199" i="9"/>
  <c r="AG200" i="9"/>
  <c r="AM200" i="9"/>
  <c r="AH200" i="9"/>
  <c r="AN200" i="9"/>
  <c r="AI200" i="9"/>
  <c r="AO200" i="9"/>
  <c r="AG201" i="9"/>
  <c r="AH201" i="9"/>
  <c r="AN201" i="9"/>
  <c r="AI201" i="9"/>
  <c r="AO201" i="9"/>
  <c r="AG202" i="9"/>
  <c r="AM202" i="9"/>
  <c r="AH202" i="9"/>
  <c r="AN202" i="9"/>
  <c r="AI202" i="9"/>
  <c r="AO202" i="9"/>
  <c r="AG203" i="9"/>
  <c r="AH203" i="9"/>
  <c r="AN203" i="9"/>
  <c r="AI203" i="9"/>
  <c r="AO203" i="9"/>
  <c r="AG204" i="9"/>
  <c r="AM204" i="9"/>
  <c r="AH204" i="9"/>
  <c r="AN204" i="9"/>
  <c r="AI204" i="9"/>
  <c r="AO204" i="9"/>
  <c r="AG205" i="9"/>
  <c r="AH205" i="9"/>
  <c r="AN205" i="9"/>
  <c r="AI205" i="9"/>
  <c r="AO205" i="9"/>
  <c r="AG206" i="9"/>
  <c r="AM206" i="9"/>
  <c r="AH206" i="9"/>
  <c r="AN206" i="9"/>
  <c r="AI206" i="9"/>
  <c r="AO206" i="9"/>
  <c r="AG207" i="9"/>
  <c r="AH207" i="9"/>
  <c r="AN207" i="9"/>
  <c r="AI207" i="9"/>
  <c r="AO207" i="9"/>
  <c r="AG208" i="9"/>
  <c r="AM208" i="9"/>
  <c r="AH208" i="9"/>
  <c r="AN208" i="9"/>
  <c r="AI208" i="9"/>
  <c r="AO208" i="9"/>
  <c r="AG209" i="9"/>
  <c r="AH209" i="9"/>
  <c r="AN209" i="9"/>
  <c r="AI209" i="9"/>
  <c r="AO209" i="9"/>
  <c r="AG210" i="9"/>
  <c r="AM210" i="9"/>
  <c r="AH210" i="9"/>
  <c r="AN210" i="9"/>
  <c r="AI210" i="9"/>
  <c r="AO210" i="9"/>
  <c r="AG211" i="9"/>
  <c r="AH211" i="9"/>
  <c r="AN211" i="9"/>
  <c r="AI211" i="9"/>
  <c r="AO211" i="9"/>
  <c r="AG212" i="9"/>
  <c r="AM212" i="9"/>
  <c r="AH212" i="9"/>
  <c r="AN212" i="9"/>
  <c r="AI212" i="9"/>
  <c r="AO212" i="9"/>
  <c r="AG213" i="9"/>
  <c r="AH213" i="9"/>
  <c r="AN213" i="9"/>
  <c r="AI213" i="9"/>
  <c r="AO213" i="9"/>
  <c r="AG214" i="9"/>
  <c r="AM214" i="9"/>
  <c r="AH214" i="9"/>
  <c r="AN214" i="9"/>
  <c r="AI214" i="9"/>
  <c r="AO214" i="9"/>
  <c r="AG215" i="9"/>
  <c r="AH215" i="9"/>
  <c r="AN215" i="9"/>
  <c r="AI215" i="9"/>
  <c r="AO215" i="9"/>
  <c r="AG216" i="9"/>
  <c r="AM216" i="9"/>
  <c r="AH216" i="9"/>
  <c r="AN216" i="9"/>
  <c r="AI216" i="9"/>
  <c r="AO216" i="9"/>
  <c r="AG217" i="9"/>
  <c r="AH217" i="9"/>
  <c r="AN217" i="9"/>
  <c r="AI217" i="9"/>
  <c r="AO217" i="9"/>
  <c r="AG218" i="9"/>
  <c r="AM218" i="9"/>
  <c r="AH218" i="9"/>
  <c r="AN218" i="9"/>
  <c r="AI218" i="9"/>
  <c r="AO218" i="9"/>
  <c r="AG219" i="9"/>
  <c r="AH219" i="9"/>
  <c r="AN219" i="9"/>
  <c r="AI219" i="9"/>
  <c r="AO219" i="9"/>
  <c r="AG220" i="9"/>
  <c r="AM220" i="9"/>
  <c r="AH220" i="9"/>
  <c r="AN220" i="9"/>
  <c r="AI220" i="9"/>
  <c r="AO220" i="9"/>
  <c r="AG221" i="9"/>
  <c r="AH221" i="9"/>
  <c r="AN221" i="9"/>
  <c r="AI221" i="9"/>
  <c r="AO221" i="9"/>
  <c r="AG222" i="9"/>
  <c r="AM222" i="9"/>
  <c r="AH222" i="9"/>
  <c r="AN222" i="9"/>
  <c r="AI222" i="9"/>
  <c r="AO222" i="9"/>
  <c r="AG223" i="9"/>
  <c r="AH223" i="9"/>
  <c r="AN223" i="9"/>
  <c r="AI223" i="9"/>
  <c r="AO223" i="9"/>
  <c r="AG224" i="9"/>
  <c r="AM224" i="9"/>
  <c r="AH224" i="9"/>
  <c r="AN224" i="9"/>
  <c r="AI224" i="9"/>
  <c r="AO224" i="9"/>
  <c r="AG225" i="9"/>
  <c r="AH225" i="9"/>
  <c r="AN225" i="9"/>
  <c r="AI225" i="9"/>
  <c r="AO225" i="9"/>
  <c r="AG226" i="9"/>
  <c r="AJ226" i="9"/>
  <c r="AP226" i="9"/>
  <c r="AM226" i="9"/>
  <c r="AH226" i="9"/>
  <c r="AN226" i="9"/>
  <c r="AI226" i="9"/>
  <c r="AO226" i="9"/>
  <c r="AG227" i="9"/>
  <c r="AH227" i="9"/>
  <c r="AN227" i="9"/>
  <c r="AI227" i="9"/>
  <c r="AO227" i="9"/>
  <c r="AG228" i="9"/>
  <c r="AH228" i="9"/>
  <c r="AN228" i="9"/>
  <c r="AI228" i="9"/>
  <c r="AO228" i="9"/>
  <c r="AG229" i="9"/>
  <c r="AM229" i="9"/>
  <c r="AH229" i="9"/>
  <c r="AN229" i="9"/>
  <c r="AI229" i="9"/>
  <c r="AO229" i="9"/>
  <c r="AG230" i="9"/>
  <c r="AJ230" i="9"/>
  <c r="AP230" i="9"/>
  <c r="AH230" i="9"/>
  <c r="AN230" i="9"/>
  <c r="AI230" i="9"/>
  <c r="AO230" i="9"/>
  <c r="AG231" i="9"/>
  <c r="AM231" i="9"/>
  <c r="AH231" i="9"/>
  <c r="AN231" i="9"/>
  <c r="AI231" i="9"/>
  <c r="AO231" i="9"/>
  <c r="AG232" i="9"/>
  <c r="AH232" i="9"/>
  <c r="AN232" i="9"/>
  <c r="AI232" i="9"/>
  <c r="AO232" i="9"/>
  <c r="AG233" i="9"/>
  <c r="AM233" i="9"/>
  <c r="AH233" i="9"/>
  <c r="AN233" i="9"/>
  <c r="AI233" i="9"/>
  <c r="AO233" i="9"/>
  <c r="AJ233" i="9"/>
  <c r="AP233" i="9"/>
  <c r="AG234" i="9"/>
  <c r="AH234" i="9"/>
  <c r="AN234" i="9"/>
  <c r="AI234" i="9"/>
  <c r="AO234" i="9"/>
  <c r="AG235" i="9"/>
  <c r="AM235" i="9"/>
  <c r="AH235" i="9"/>
  <c r="AN235" i="9"/>
  <c r="AI235" i="9"/>
  <c r="AO235" i="9"/>
  <c r="AG236" i="9"/>
  <c r="AH236" i="9"/>
  <c r="AN236" i="9"/>
  <c r="AI236" i="9"/>
  <c r="AO236" i="9"/>
  <c r="AG237" i="9"/>
  <c r="AM237" i="9"/>
  <c r="AH237" i="9"/>
  <c r="AN237" i="9"/>
  <c r="AI237" i="9"/>
  <c r="AO237" i="9"/>
  <c r="AJ237" i="9"/>
  <c r="AP237" i="9"/>
  <c r="AG238" i="9"/>
  <c r="AH238" i="9"/>
  <c r="AN238" i="9"/>
  <c r="AI238" i="9"/>
  <c r="AO238" i="9"/>
  <c r="AG239" i="9"/>
  <c r="AM239" i="9"/>
  <c r="AH239" i="9"/>
  <c r="AN239" i="9"/>
  <c r="AI239" i="9"/>
  <c r="AO239" i="9"/>
  <c r="AG240" i="9"/>
  <c r="AH240" i="9"/>
  <c r="AN240" i="9"/>
  <c r="AI240" i="9"/>
  <c r="AO240" i="9"/>
  <c r="AG241" i="9"/>
  <c r="AM241" i="9"/>
  <c r="AH241" i="9"/>
  <c r="AN241" i="9"/>
  <c r="AI241" i="9"/>
  <c r="AO241" i="9"/>
  <c r="AJ241" i="9"/>
  <c r="AP241" i="9"/>
  <c r="AG242" i="9"/>
  <c r="AH242" i="9"/>
  <c r="AN242" i="9"/>
  <c r="AI242" i="9"/>
  <c r="AO242" i="9"/>
  <c r="AG243" i="9"/>
  <c r="AM243" i="9"/>
  <c r="AH243" i="9"/>
  <c r="AN243" i="9"/>
  <c r="AI243" i="9"/>
  <c r="AO243" i="9"/>
  <c r="AG244" i="9"/>
  <c r="AH244" i="9"/>
  <c r="AN244" i="9"/>
  <c r="AI244" i="9"/>
  <c r="AO244" i="9"/>
  <c r="AG245" i="9"/>
  <c r="AM245" i="9"/>
  <c r="AH245" i="9"/>
  <c r="AN245" i="9"/>
  <c r="AI245" i="9"/>
  <c r="AO245" i="9"/>
  <c r="AJ245" i="9"/>
  <c r="AP245" i="9"/>
  <c r="AG246" i="9"/>
  <c r="AH246" i="9"/>
  <c r="AN246" i="9"/>
  <c r="AI246" i="9"/>
  <c r="AO246" i="9"/>
  <c r="AG247" i="9"/>
  <c r="AM247" i="9"/>
  <c r="AH247" i="9"/>
  <c r="AN247" i="9"/>
  <c r="AI247" i="9"/>
  <c r="AO247" i="9"/>
  <c r="AG248" i="9"/>
  <c r="AH248" i="9"/>
  <c r="AN248" i="9"/>
  <c r="AI248" i="9"/>
  <c r="AO248" i="9"/>
  <c r="AG249" i="9"/>
  <c r="AM249" i="9"/>
  <c r="AH249" i="9"/>
  <c r="AN249" i="9"/>
  <c r="AI249" i="9"/>
  <c r="AO249" i="9"/>
  <c r="AJ249" i="9"/>
  <c r="AP249" i="9"/>
  <c r="AG250" i="9"/>
  <c r="AH250" i="9"/>
  <c r="AN250" i="9"/>
  <c r="AI250" i="9"/>
  <c r="AO250" i="9"/>
  <c r="AG251" i="9"/>
  <c r="AM251" i="9"/>
  <c r="AH251" i="9"/>
  <c r="AN251" i="9"/>
  <c r="AI251" i="9"/>
  <c r="AO251" i="9"/>
  <c r="AG252" i="9"/>
  <c r="AH252" i="9"/>
  <c r="AN252" i="9"/>
  <c r="AI252" i="9"/>
  <c r="AO252" i="9"/>
  <c r="AG253" i="9"/>
  <c r="AM253" i="9"/>
  <c r="AH253" i="9"/>
  <c r="AN253" i="9"/>
  <c r="AI253" i="9"/>
  <c r="AO253" i="9"/>
  <c r="AJ253" i="9"/>
  <c r="AP253" i="9"/>
  <c r="AG254" i="9"/>
  <c r="AM254" i="9"/>
  <c r="AH254" i="9"/>
  <c r="AN254" i="9"/>
  <c r="AI254" i="9"/>
  <c r="AG255" i="9"/>
  <c r="AM255" i="9"/>
  <c r="AH255" i="9"/>
  <c r="AI255" i="9"/>
  <c r="AO255" i="9"/>
  <c r="AG256" i="9"/>
  <c r="AM256" i="9"/>
  <c r="AH256" i="9"/>
  <c r="AN256" i="9"/>
  <c r="AI256" i="9"/>
  <c r="AG257" i="9"/>
  <c r="AM257" i="9"/>
  <c r="AH257" i="9"/>
  <c r="AI257" i="9"/>
  <c r="AO257" i="9"/>
  <c r="AG258" i="9"/>
  <c r="AM258" i="9"/>
  <c r="AH258" i="9"/>
  <c r="AN258" i="9"/>
  <c r="AI258" i="9"/>
  <c r="AG259" i="9"/>
  <c r="AM259" i="9"/>
  <c r="AH259" i="9"/>
  <c r="AI259" i="9"/>
  <c r="AO259" i="9"/>
  <c r="AG260" i="9"/>
  <c r="AM260" i="9"/>
  <c r="AH260" i="9"/>
  <c r="AN260" i="9"/>
  <c r="AI260" i="9"/>
  <c r="AG261" i="9"/>
  <c r="AM261" i="9"/>
  <c r="AH261" i="9"/>
  <c r="AI261" i="9"/>
  <c r="AO261" i="9"/>
  <c r="AG262" i="9"/>
  <c r="AM262" i="9"/>
  <c r="AH262" i="9"/>
  <c r="AN262" i="9"/>
  <c r="AI262" i="9"/>
  <c r="AG263" i="9"/>
  <c r="AM263" i="9"/>
  <c r="AH263" i="9"/>
  <c r="AI263" i="9"/>
  <c r="AO263" i="9"/>
  <c r="AG264" i="9"/>
  <c r="AM264" i="9"/>
  <c r="AH264" i="9"/>
  <c r="AN264" i="9"/>
  <c r="AI264" i="9"/>
  <c r="AG265" i="9"/>
  <c r="AM265" i="9"/>
  <c r="AH265" i="9"/>
  <c r="AI265" i="9"/>
  <c r="AO265" i="9"/>
  <c r="AG266" i="9"/>
  <c r="AM266" i="9"/>
  <c r="AH266" i="9"/>
  <c r="AN266" i="9"/>
  <c r="AI266" i="9"/>
  <c r="AG267" i="9"/>
  <c r="AM267" i="9"/>
  <c r="AH267" i="9"/>
  <c r="AI267" i="9"/>
  <c r="AO267" i="9"/>
  <c r="AG268" i="9"/>
  <c r="AM268" i="9"/>
  <c r="AH268" i="9"/>
  <c r="AN268" i="9"/>
  <c r="AI268" i="9"/>
  <c r="AG269" i="9"/>
  <c r="AM269" i="9"/>
  <c r="AH269" i="9"/>
  <c r="AI269" i="9"/>
  <c r="AO269" i="9"/>
  <c r="AG270" i="9"/>
  <c r="AM270" i="9"/>
  <c r="AH270" i="9"/>
  <c r="AN270" i="9"/>
  <c r="AI270" i="9"/>
  <c r="AG271" i="9"/>
  <c r="AM271" i="9"/>
  <c r="AH271" i="9"/>
  <c r="AI271" i="9"/>
  <c r="AO271" i="9"/>
  <c r="AG272" i="9"/>
  <c r="AM272" i="9"/>
  <c r="AH272" i="9"/>
  <c r="AN272" i="9"/>
  <c r="AI272" i="9"/>
  <c r="AG273" i="9"/>
  <c r="AM273" i="9"/>
  <c r="AH273" i="9"/>
  <c r="AI273" i="9"/>
  <c r="AO273" i="9"/>
  <c r="AG274" i="9"/>
  <c r="AM274" i="9"/>
  <c r="AH274" i="9"/>
  <c r="AN274" i="9"/>
  <c r="AI274" i="9"/>
  <c r="AG275" i="9"/>
  <c r="AM275" i="9"/>
  <c r="AH275" i="9"/>
  <c r="AI275" i="9"/>
  <c r="AO275" i="9"/>
  <c r="AG276" i="9"/>
  <c r="AM276" i="9"/>
  <c r="AH276" i="9"/>
  <c r="AN276" i="9"/>
  <c r="AI276" i="9"/>
  <c r="AG277" i="9"/>
  <c r="AM277" i="9"/>
  <c r="AH277" i="9"/>
  <c r="AI277" i="9"/>
  <c r="AO277" i="9"/>
  <c r="AG278" i="9"/>
  <c r="AM278" i="9"/>
  <c r="AH278" i="9"/>
  <c r="AN278" i="9"/>
  <c r="AI278" i="9"/>
  <c r="AG279" i="9"/>
  <c r="AM279" i="9"/>
  <c r="AH279" i="9"/>
  <c r="AI279" i="9"/>
  <c r="AO279" i="9"/>
  <c r="AG280" i="9"/>
  <c r="AM280" i="9"/>
  <c r="AH280" i="9"/>
  <c r="AN280" i="9"/>
  <c r="AI280" i="9"/>
  <c r="AG281" i="9"/>
  <c r="AM281" i="9"/>
  <c r="AH281" i="9"/>
  <c r="AI281" i="9"/>
  <c r="AO281" i="9"/>
  <c r="AG282" i="9"/>
  <c r="AM282" i="9"/>
  <c r="AH282" i="9"/>
  <c r="AN282" i="9"/>
  <c r="AI282" i="9"/>
  <c r="AG283" i="9"/>
  <c r="AM283" i="9"/>
  <c r="AH283" i="9"/>
  <c r="AI283" i="9"/>
  <c r="AO283" i="9"/>
  <c r="AG284" i="9"/>
  <c r="AM284" i="9"/>
  <c r="AH284" i="9"/>
  <c r="AN284" i="9"/>
  <c r="AI284" i="9"/>
  <c r="AG285" i="9"/>
  <c r="AM285" i="9"/>
  <c r="AH285" i="9"/>
  <c r="AI285" i="9"/>
  <c r="AO285" i="9"/>
  <c r="AG286" i="9"/>
  <c r="AM286" i="9"/>
  <c r="AH286" i="9"/>
  <c r="AN286" i="9"/>
  <c r="AI286" i="9"/>
  <c r="AG287" i="9"/>
  <c r="AM287" i="9"/>
  <c r="AH287" i="9"/>
  <c r="AI287" i="9"/>
  <c r="AO287" i="9"/>
  <c r="AG288" i="9"/>
  <c r="AM288" i="9"/>
  <c r="AH288" i="9"/>
  <c r="AN288" i="9"/>
  <c r="AI288" i="9"/>
  <c r="AG289" i="9"/>
  <c r="AM289" i="9"/>
  <c r="AH289" i="9"/>
  <c r="AI289" i="9"/>
  <c r="AO289" i="9"/>
  <c r="AG290" i="9"/>
  <c r="AM290" i="9"/>
  <c r="AH290" i="9"/>
  <c r="AN290" i="9"/>
  <c r="AI290" i="9"/>
  <c r="AG291" i="9"/>
  <c r="AM291" i="9"/>
  <c r="AH291" i="9"/>
  <c r="AI291" i="9"/>
  <c r="AO291" i="9"/>
  <c r="AG292" i="9"/>
  <c r="AM292" i="9"/>
  <c r="AH292" i="9"/>
  <c r="AN292" i="9"/>
  <c r="AI292" i="9"/>
  <c r="AG293" i="9"/>
  <c r="AM293" i="9"/>
  <c r="AH293" i="9"/>
  <c r="AI293" i="9"/>
  <c r="AO293" i="9"/>
  <c r="AG294" i="9"/>
  <c r="AM294" i="9"/>
  <c r="AH294" i="9"/>
  <c r="AN294" i="9"/>
  <c r="AI294" i="9"/>
  <c r="AG295" i="9"/>
  <c r="AM295" i="9"/>
  <c r="AH295" i="9"/>
  <c r="AI295" i="9"/>
  <c r="AO295" i="9"/>
  <c r="AG296" i="9"/>
  <c r="AM296" i="9"/>
  <c r="AH296" i="9"/>
  <c r="AN296" i="9"/>
  <c r="AI296" i="9"/>
  <c r="AG297" i="9"/>
  <c r="AM297" i="9"/>
  <c r="AH297" i="9"/>
  <c r="AI297" i="9"/>
  <c r="AO297" i="9"/>
  <c r="AG298" i="9"/>
  <c r="AM298" i="9"/>
  <c r="AH298" i="9"/>
  <c r="AN298" i="9"/>
  <c r="AI298" i="9"/>
  <c r="AG299" i="9"/>
  <c r="AM299" i="9"/>
  <c r="AH299" i="9"/>
  <c r="AI299" i="9"/>
  <c r="AO299" i="9"/>
  <c r="AG300" i="9"/>
  <c r="AM300" i="9"/>
  <c r="AH300" i="9"/>
  <c r="AN300" i="9"/>
  <c r="AI300" i="9"/>
  <c r="AG301" i="9"/>
  <c r="AM301" i="9"/>
  <c r="AH301" i="9"/>
  <c r="AI301" i="9"/>
  <c r="AO301" i="9"/>
  <c r="AG302" i="9"/>
  <c r="AM302" i="9"/>
  <c r="AH302" i="9"/>
  <c r="AN302" i="9"/>
  <c r="AI302" i="9"/>
  <c r="AG303" i="9"/>
  <c r="AM303" i="9"/>
  <c r="AH303" i="9"/>
  <c r="AI303" i="9"/>
  <c r="AO303" i="9"/>
  <c r="AG304" i="9"/>
  <c r="AM304" i="9"/>
  <c r="AH304" i="9"/>
  <c r="AN304" i="9"/>
  <c r="AI304" i="9"/>
  <c r="AG305" i="9"/>
  <c r="AM305" i="9"/>
  <c r="AH305" i="9"/>
  <c r="AI305" i="9"/>
  <c r="AO305" i="9"/>
  <c r="AG306" i="9"/>
  <c r="AM306" i="9"/>
  <c r="AH306" i="9"/>
  <c r="AN306" i="9"/>
  <c r="AI306" i="9"/>
  <c r="AG307" i="9"/>
  <c r="AM307" i="9"/>
  <c r="AH307" i="9"/>
  <c r="AN307" i="9"/>
  <c r="AI307" i="9"/>
  <c r="AO307" i="9"/>
  <c r="AG308" i="9"/>
  <c r="AM308" i="9"/>
  <c r="AH308" i="9"/>
  <c r="AN308" i="9"/>
  <c r="AI308" i="9"/>
  <c r="AG309" i="9"/>
  <c r="AM309" i="9"/>
  <c r="AH309" i="9"/>
  <c r="AN309" i="9"/>
  <c r="AI309" i="9"/>
  <c r="AO309" i="9"/>
  <c r="AG310" i="9"/>
  <c r="AM310" i="9"/>
  <c r="AH310" i="9"/>
  <c r="AN310" i="9"/>
  <c r="AI310" i="9"/>
  <c r="AG311" i="9"/>
  <c r="AM311" i="9"/>
  <c r="AH311" i="9"/>
  <c r="AN311" i="9"/>
  <c r="AI311" i="9"/>
  <c r="AO311" i="9"/>
  <c r="AG312" i="9"/>
  <c r="AM312" i="9"/>
  <c r="AH312" i="9"/>
  <c r="AN312" i="9"/>
  <c r="AI312" i="9"/>
  <c r="AG313" i="9"/>
  <c r="AM313" i="9"/>
  <c r="AH313" i="9"/>
  <c r="AN313" i="9"/>
  <c r="AI313" i="9"/>
  <c r="AO313" i="9"/>
  <c r="AJ313" i="9"/>
  <c r="AP313" i="9"/>
  <c r="AG314" i="9"/>
  <c r="AM314" i="9"/>
  <c r="AH314" i="9"/>
  <c r="AN314" i="9"/>
  <c r="AI314" i="9"/>
  <c r="AG315" i="9"/>
  <c r="AM315" i="9"/>
  <c r="AH315" i="9"/>
  <c r="AN315" i="9"/>
  <c r="AI315" i="9"/>
  <c r="AO315" i="9"/>
  <c r="AG316" i="9"/>
  <c r="AM316" i="9"/>
  <c r="AH316" i="9"/>
  <c r="AN316" i="9"/>
  <c r="AI316" i="9"/>
  <c r="AG317" i="9"/>
  <c r="AM317" i="9"/>
  <c r="AH317" i="9"/>
  <c r="AN317" i="9"/>
  <c r="AI317" i="9"/>
  <c r="AO317" i="9"/>
  <c r="AG318" i="9"/>
  <c r="AM318" i="9"/>
  <c r="AH318" i="9"/>
  <c r="AN318" i="9"/>
  <c r="AI318" i="9"/>
  <c r="AG319" i="9"/>
  <c r="AM319" i="9"/>
  <c r="AH319" i="9"/>
  <c r="AN319" i="9"/>
  <c r="AI319" i="9"/>
  <c r="AO319" i="9"/>
  <c r="AG320" i="9"/>
  <c r="AM320" i="9"/>
  <c r="AH320" i="9"/>
  <c r="AN320" i="9"/>
  <c r="AI320" i="9"/>
  <c r="AG321" i="9"/>
  <c r="AM321" i="9"/>
  <c r="AH321" i="9"/>
  <c r="AN321" i="9"/>
  <c r="AI321" i="9"/>
  <c r="AO321" i="9"/>
  <c r="AJ321" i="9"/>
  <c r="AP321" i="9"/>
  <c r="AG322" i="9"/>
  <c r="AM322" i="9"/>
  <c r="AH322" i="9"/>
  <c r="AN322" i="9"/>
  <c r="AI322" i="9"/>
  <c r="AG323" i="9"/>
  <c r="AM323" i="9"/>
  <c r="AH323" i="9"/>
  <c r="AN323" i="9"/>
  <c r="AI323" i="9"/>
  <c r="AO323" i="9"/>
  <c r="AG324" i="9"/>
  <c r="AM324" i="9"/>
  <c r="AH324" i="9"/>
  <c r="AN324" i="9"/>
  <c r="AI324" i="9"/>
  <c r="AG325" i="9"/>
  <c r="AM325" i="9"/>
  <c r="AH325" i="9"/>
  <c r="AN325" i="9"/>
  <c r="AI325" i="9"/>
  <c r="AO325" i="9"/>
  <c r="AG326" i="9"/>
  <c r="AM326" i="9"/>
  <c r="AH326" i="9"/>
  <c r="AN326" i="9"/>
  <c r="AI326" i="9"/>
  <c r="AG327" i="9"/>
  <c r="AM327" i="9"/>
  <c r="AH327" i="9"/>
  <c r="AN327" i="9"/>
  <c r="AI327" i="9"/>
  <c r="AO327" i="9"/>
  <c r="AG328" i="9"/>
  <c r="AM328" i="9"/>
  <c r="AH328" i="9"/>
  <c r="AN328" i="9"/>
  <c r="AI328" i="9"/>
  <c r="AG329" i="9"/>
  <c r="AM329" i="9"/>
  <c r="AH329" i="9"/>
  <c r="AN329" i="9"/>
  <c r="AI329" i="9"/>
  <c r="AO329" i="9"/>
  <c r="AJ329" i="9"/>
  <c r="AP329" i="9"/>
  <c r="AG330" i="9"/>
  <c r="AM330" i="9"/>
  <c r="AH330" i="9"/>
  <c r="AN330" i="9"/>
  <c r="AI330" i="9"/>
  <c r="AG331" i="9"/>
  <c r="AM331" i="9"/>
  <c r="AH331" i="9"/>
  <c r="AN331" i="9"/>
  <c r="AI331" i="9"/>
  <c r="AO331" i="9"/>
  <c r="AG332" i="9"/>
  <c r="AM332" i="9"/>
  <c r="AH332" i="9"/>
  <c r="AN332" i="9"/>
  <c r="AI332" i="9"/>
  <c r="AG333" i="9"/>
  <c r="AM333" i="9"/>
  <c r="AH333" i="9"/>
  <c r="AN333" i="9"/>
  <c r="AI333" i="9"/>
  <c r="AO333" i="9"/>
  <c r="AG334" i="9"/>
  <c r="AM334" i="9"/>
  <c r="AH334" i="9"/>
  <c r="AN334" i="9"/>
  <c r="AI334" i="9"/>
  <c r="AG335" i="9"/>
  <c r="AM335" i="9"/>
  <c r="AH335" i="9"/>
  <c r="AN335" i="9"/>
  <c r="AI335" i="9"/>
  <c r="AO335" i="9"/>
  <c r="AG336" i="9"/>
  <c r="AM336" i="9"/>
  <c r="AH336" i="9"/>
  <c r="AN336" i="9"/>
  <c r="AI336" i="9"/>
  <c r="AG337" i="9"/>
  <c r="AM337" i="9"/>
  <c r="AH337" i="9"/>
  <c r="AN337" i="9"/>
  <c r="AI337" i="9"/>
  <c r="AO337" i="9"/>
  <c r="AJ337" i="9"/>
  <c r="AP337" i="9"/>
  <c r="AG338" i="9"/>
  <c r="AM338" i="9"/>
  <c r="AH338" i="9"/>
  <c r="AN338" i="9"/>
  <c r="AI338" i="9"/>
  <c r="AG339" i="9"/>
  <c r="AH339" i="9"/>
  <c r="AN339" i="9"/>
  <c r="AI339" i="9"/>
  <c r="AO339" i="9"/>
  <c r="AG340" i="9"/>
  <c r="AH340" i="9"/>
  <c r="AN340" i="9"/>
  <c r="AI340" i="9"/>
  <c r="AO340" i="9"/>
  <c r="AG341" i="9"/>
  <c r="AH341" i="9"/>
  <c r="AN341" i="9"/>
  <c r="AI341" i="9"/>
  <c r="AO341" i="9"/>
  <c r="AG342" i="9"/>
  <c r="AH342" i="9"/>
  <c r="AN342" i="9"/>
  <c r="AI342" i="9"/>
  <c r="AO342" i="9"/>
  <c r="AG343" i="9"/>
  <c r="AH343" i="9"/>
  <c r="AN343" i="9"/>
  <c r="AI343" i="9"/>
  <c r="AO343" i="9"/>
  <c r="AG6" i="9"/>
  <c r="AI6" i="9"/>
  <c r="AO6" i="9"/>
  <c r="AK8" i="9"/>
  <c r="AK9" i="9"/>
  <c r="AK10" i="9"/>
  <c r="AK13" i="9"/>
  <c r="AK14" i="9"/>
  <c r="AK15" i="9"/>
  <c r="AK16" i="9"/>
  <c r="AK17" i="9"/>
  <c r="AK18" i="9"/>
  <c r="AK21" i="9"/>
  <c r="AK23" i="9"/>
  <c r="AK24" i="9"/>
  <c r="AK25" i="9"/>
  <c r="AK26" i="9"/>
  <c r="AK27" i="9"/>
  <c r="AK29" i="9"/>
  <c r="AK31" i="9"/>
  <c r="AK32" i="9"/>
  <c r="AK33" i="9"/>
  <c r="AK34" i="9"/>
  <c r="AK37" i="9"/>
  <c r="AK39" i="9"/>
  <c r="AK40" i="9"/>
  <c r="AK41" i="9"/>
  <c r="AK42" i="9"/>
  <c r="AK43" i="9"/>
  <c r="AK47" i="9"/>
  <c r="AK52" i="9"/>
  <c r="AK60" i="9"/>
  <c r="AK68" i="9"/>
  <c r="AK76" i="9"/>
  <c r="AK84" i="9"/>
  <c r="AK92" i="9"/>
  <c r="AK100" i="9"/>
  <c r="AK108" i="9"/>
  <c r="AK116" i="9"/>
  <c r="AK141" i="9"/>
  <c r="AK230" i="9"/>
  <c r="AK233" i="9"/>
  <c r="AK237" i="9"/>
  <c r="AK241" i="9"/>
  <c r="AK245" i="9"/>
  <c r="AK249" i="9"/>
  <c r="AK253" i="9"/>
  <c r="AK313" i="9"/>
  <c r="AK321" i="9"/>
  <c r="AK329" i="9"/>
  <c r="AK337" i="9"/>
  <c r="AM6" i="9"/>
  <c r="AM340" i="9"/>
  <c r="AJ340" i="9"/>
  <c r="AO336" i="9"/>
  <c r="AJ336" i="9"/>
  <c r="AO320" i="9"/>
  <c r="AJ320" i="9"/>
  <c r="AO312" i="9"/>
  <c r="AJ312" i="9"/>
  <c r="AM119" i="9"/>
  <c r="AJ119" i="9"/>
  <c r="AP88" i="9"/>
  <c r="AK88" i="9"/>
  <c r="AP56" i="9"/>
  <c r="AK56" i="9"/>
  <c r="AK11" i="9"/>
  <c r="AM343" i="9"/>
  <c r="AJ343" i="9"/>
  <c r="AM339" i="9"/>
  <c r="AJ339" i="9"/>
  <c r="AJ335" i="9"/>
  <c r="AO334" i="9"/>
  <c r="AJ334" i="9"/>
  <c r="AO326" i="9"/>
  <c r="AJ326" i="9"/>
  <c r="AO318" i="9"/>
  <c r="AJ318" i="9"/>
  <c r="AJ311" i="9"/>
  <c r="AN305" i="9"/>
  <c r="AJ305" i="9"/>
  <c r="AN303" i="9"/>
  <c r="AJ303" i="9"/>
  <c r="AN297" i="9"/>
  <c r="AJ297" i="9"/>
  <c r="AN293" i="9"/>
  <c r="AJ293" i="9"/>
  <c r="AN289" i="9"/>
  <c r="AJ289" i="9"/>
  <c r="AN285" i="9"/>
  <c r="AJ285" i="9"/>
  <c r="AN281" i="9"/>
  <c r="AJ281" i="9"/>
  <c r="AN277" i="9"/>
  <c r="AJ277" i="9"/>
  <c r="AN273" i="9"/>
  <c r="AJ273" i="9"/>
  <c r="AN269" i="9"/>
  <c r="AJ269" i="9"/>
  <c r="AN265" i="9"/>
  <c r="AJ265" i="9"/>
  <c r="AN261" i="9"/>
  <c r="AJ261" i="9"/>
  <c r="AN257" i="9"/>
  <c r="AJ257" i="9"/>
  <c r="AP96" i="9"/>
  <c r="AK96" i="9"/>
  <c r="AM63" i="9"/>
  <c r="AJ63" i="9"/>
  <c r="AM35" i="9"/>
  <c r="AJ35" i="9"/>
  <c r="AJ30" i="9"/>
  <c r="AM342" i="9"/>
  <c r="AJ342" i="9"/>
  <c r="AJ333" i="9"/>
  <c r="AO332" i="9"/>
  <c r="AJ332" i="9"/>
  <c r="AJ325" i="9"/>
  <c r="AO324" i="9"/>
  <c r="AJ324" i="9"/>
  <c r="AJ317" i="9"/>
  <c r="AO316" i="9"/>
  <c r="AJ316" i="9"/>
  <c r="AJ309" i="9"/>
  <c r="AO308" i="9"/>
  <c r="AJ308" i="9"/>
  <c r="AP104" i="9"/>
  <c r="AK104" i="9"/>
  <c r="AM103" i="9"/>
  <c r="AJ103" i="9"/>
  <c r="AP72" i="9"/>
  <c r="AK72" i="9"/>
  <c r="AM71" i="9"/>
  <c r="AJ71" i="9"/>
  <c r="AJ45" i="9"/>
  <c r="AN45" i="9"/>
  <c r="AO328" i="9"/>
  <c r="AJ328" i="9"/>
  <c r="AJ227" i="9"/>
  <c r="AM227" i="9"/>
  <c r="AP120" i="9"/>
  <c r="AK120" i="9"/>
  <c r="AM87" i="9"/>
  <c r="AJ87" i="9"/>
  <c r="AM55" i="9"/>
  <c r="AJ55" i="9"/>
  <c r="AO22" i="9"/>
  <c r="AJ22" i="9"/>
  <c r="AO20" i="9"/>
  <c r="AJ20" i="9"/>
  <c r="AJ327" i="9"/>
  <c r="AJ319" i="9"/>
  <c r="AO310" i="9"/>
  <c r="AJ310" i="9"/>
  <c r="AN301" i="9"/>
  <c r="AJ301" i="9"/>
  <c r="AN299" i="9"/>
  <c r="AJ299" i="9"/>
  <c r="AN295" i="9"/>
  <c r="AJ295" i="9"/>
  <c r="AN291" i="9"/>
  <c r="AJ291" i="9"/>
  <c r="AN287" i="9"/>
  <c r="AJ287" i="9"/>
  <c r="AN283" i="9"/>
  <c r="AJ283" i="9"/>
  <c r="AN279" i="9"/>
  <c r="AJ279" i="9"/>
  <c r="AN275" i="9"/>
  <c r="AJ275" i="9"/>
  <c r="AN271" i="9"/>
  <c r="AJ271" i="9"/>
  <c r="AN267" i="9"/>
  <c r="AJ267" i="9"/>
  <c r="AN263" i="9"/>
  <c r="AJ263" i="9"/>
  <c r="AN259" i="9"/>
  <c r="AJ259" i="9"/>
  <c r="AN255" i="9"/>
  <c r="AJ255" i="9"/>
  <c r="AM95" i="9"/>
  <c r="AJ95" i="9"/>
  <c r="AP64" i="9"/>
  <c r="AK64" i="9"/>
  <c r="AM341" i="9"/>
  <c r="AJ341" i="9"/>
  <c r="AO338" i="9"/>
  <c r="AJ338" i="9"/>
  <c r="AJ331" i="9"/>
  <c r="AO330" i="9"/>
  <c r="AJ330" i="9"/>
  <c r="AJ323" i="9"/>
  <c r="AO322" i="9"/>
  <c r="AJ322" i="9"/>
  <c r="AJ315" i="9"/>
  <c r="AO314" i="9"/>
  <c r="AJ314" i="9"/>
  <c r="AJ307" i="9"/>
  <c r="AO306" i="9"/>
  <c r="AJ306" i="9"/>
  <c r="AO304" i="9"/>
  <c r="AJ304" i="9"/>
  <c r="AO302" i="9"/>
  <c r="AJ302" i="9"/>
  <c r="AO300" i="9"/>
  <c r="AJ300" i="9"/>
  <c r="AO298" i="9"/>
  <c r="AJ298" i="9"/>
  <c r="AO296" i="9"/>
  <c r="AJ296" i="9"/>
  <c r="AO294" i="9"/>
  <c r="AJ294" i="9"/>
  <c r="AO292" i="9"/>
  <c r="AJ292" i="9"/>
  <c r="AO290" i="9"/>
  <c r="AJ290" i="9"/>
  <c r="AO288" i="9"/>
  <c r="AJ288" i="9"/>
  <c r="AO286" i="9"/>
  <c r="AJ286" i="9"/>
  <c r="AO284" i="9"/>
  <c r="AJ284" i="9"/>
  <c r="AO282" i="9"/>
  <c r="AJ282" i="9"/>
  <c r="AO280" i="9"/>
  <c r="AJ280" i="9"/>
  <c r="AO278" i="9"/>
  <c r="AJ278" i="9"/>
  <c r="AO276" i="9"/>
  <c r="AJ276" i="9"/>
  <c r="AO274" i="9"/>
  <c r="AJ274" i="9"/>
  <c r="AO272" i="9"/>
  <c r="AJ272" i="9"/>
  <c r="AO270" i="9"/>
  <c r="AJ270" i="9"/>
  <c r="AO268" i="9"/>
  <c r="AJ268" i="9"/>
  <c r="AO266" i="9"/>
  <c r="AJ266" i="9"/>
  <c r="AO264" i="9"/>
  <c r="AJ264" i="9"/>
  <c r="AO262" i="9"/>
  <c r="AJ262" i="9"/>
  <c r="AO260" i="9"/>
  <c r="AJ260" i="9"/>
  <c r="AO258" i="9"/>
  <c r="AJ258" i="9"/>
  <c r="AO256" i="9"/>
  <c r="AJ256" i="9"/>
  <c r="AO254" i="9"/>
  <c r="AJ254" i="9"/>
  <c r="AP112" i="9"/>
  <c r="AK112" i="9"/>
  <c r="AM111" i="9"/>
  <c r="AJ111" i="9"/>
  <c r="AP80" i="9"/>
  <c r="AK80" i="9"/>
  <c r="AM79" i="9"/>
  <c r="AJ79" i="9"/>
  <c r="AP48" i="9"/>
  <c r="AK48" i="9"/>
  <c r="AM252" i="9"/>
  <c r="AJ252" i="9"/>
  <c r="AM248" i="9"/>
  <c r="AJ248" i="9"/>
  <c r="AM244" i="9"/>
  <c r="AJ244" i="9"/>
  <c r="AM240" i="9"/>
  <c r="AJ240" i="9"/>
  <c r="AM236" i="9"/>
  <c r="AJ236" i="9"/>
  <c r="AM232" i="9"/>
  <c r="AJ232" i="9"/>
  <c r="AJ225" i="9"/>
  <c r="AM225" i="9"/>
  <c r="AJ222" i="9"/>
  <c r="AJ221" i="9"/>
  <c r="AM221" i="9"/>
  <c r="AJ218" i="9"/>
  <c r="AJ217" i="9"/>
  <c r="AM217" i="9"/>
  <c r="AJ214" i="9"/>
  <c r="AJ213" i="9"/>
  <c r="AM213" i="9"/>
  <c r="AJ210" i="9"/>
  <c r="AJ209" i="9"/>
  <c r="AM209" i="9"/>
  <c r="AJ206" i="9"/>
  <c r="AJ205" i="9"/>
  <c r="AM205" i="9"/>
  <c r="AJ202" i="9"/>
  <c r="AJ201" i="9"/>
  <c r="AM201" i="9"/>
  <c r="AJ198" i="9"/>
  <c r="AJ197" i="9"/>
  <c r="AM197" i="9"/>
  <c r="AJ194" i="9"/>
  <c r="AJ193" i="9"/>
  <c r="AM193" i="9"/>
  <c r="AJ190" i="9"/>
  <c r="AJ189" i="9"/>
  <c r="AM189" i="9"/>
  <c r="AJ186" i="9"/>
  <c r="AJ185" i="9"/>
  <c r="AM185" i="9"/>
  <c r="AJ182" i="9"/>
  <c r="AJ181" i="9"/>
  <c r="AM181" i="9"/>
  <c r="AJ178" i="9"/>
  <c r="AJ177" i="9"/>
  <c r="AM177" i="9"/>
  <c r="AJ174" i="9"/>
  <c r="AJ173" i="9"/>
  <c r="AM173" i="9"/>
  <c r="AJ170" i="9"/>
  <c r="AJ169" i="9"/>
  <c r="AM169" i="9"/>
  <c r="AJ166" i="9"/>
  <c r="AJ165" i="9"/>
  <c r="AM165" i="9"/>
  <c r="AJ162" i="9"/>
  <c r="AJ161" i="9"/>
  <c r="AM161" i="9"/>
  <c r="AJ158" i="9"/>
  <c r="AJ157" i="9"/>
  <c r="AM157" i="9"/>
  <c r="AJ154" i="9"/>
  <c r="AJ153" i="9"/>
  <c r="AM153" i="9"/>
  <c r="AJ150" i="9"/>
  <c r="AJ149" i="9"/>
  <c r="AM149" i="9"/>
  <c r="AJ146" i="9"/>
  <c r="AJ145" i="9"/>
  <c r="AM145" i="9"/>
  <c r="AJ142" i="9"/>
  <c r="AJ138" i="9"/>
  <c r="AJ134" i="9"/>
  <c r="AJ130" i="9"/>
  <c r="AJ126" i="9"/>
  <c r="AN122" i="9"/>
  <c r="AJ122" i="9"/>
  <c r="AN114" i="9"/>
  <c r="AJ114" i="9"/>
  <c r="AN106" i="9"/>
  <c r="AJ106" i="9"/>
  <c r="AN98" i="9"/>
  <c r="AJ98" i="9"/>
  <c r="AN90" i="9"/>
  <c r="AJ90" i="9"/>
  <c r="AN82" i="9"/>
  <c r="AJ82" i="9"/>
  <c r="AN74" i="9"/>
  <c r="AJ74" i="9"/>
  <c r="AN66" i="9"/>
  <c r="AJ66" i="9"/>
  <c r="AN58" i="9"/>
  <c r="AJ58" i="9"/>
  <c r="AN50" i="9"/>
  <c r="AJ50" i="9"/>
  <c r="AO38" i="9"/>
  <c r="AJ38" i="9"/>
  <c r="AO36" i="9"/>
  <c r="AJ36" i="9"/>
  <c r="AH6" i="9"/>
  <c r="AN6" i="9"/>
  <c r="AK226" i="9"/>
  <c r="AK46" i="9"/>
  <c r="AJ251" i="9"/>
  <c r="AJ247" i="9"/>
  <c r="AJ243" i="9"/>
  <c r="AJ239" i="9"/>
  <c r="AJ235" i="9"/>
  <c r="AJ231" i="9"/>
  <c r="AM230" i="9"/>
  <c r="AM123" i="9"/>
  <c r="AJ123" i="9"/>
  <c r="AM115" i="9"/>
  <c r="AJ115" i="9"/>
  <c r="AM107" i="9"/>
  <c r="AJ107" i="9"/>
  <c r="AM99" i="9"/>
  <c r="AJ99" i="9"/>
  <c r="AM91" i="9"/>
  <c r="AJ91" i="9"/>
  <c r="AM83" i="9"/>
  <c r="AJ83" i="9"/>
  <c r="AM75" i="9"/>
  <c r="AJ75" i="9"/>
  <c r="AM67" i="9"/>
  <c r="AJ67" i="9"/>
  <c r="AM59" i="9"/>
  <c r="AJ59" i="9"/>
  <c r="AM51" i="9"/>
  <c r="AJ51" i="9"/>
  <c r="AN29" i="9"/>
  <c r="AM250" i="9"/>
  <c r="AJ250" i="9"/>
  <c r="AM246" i="9"/>
  <c r="AJ246" i="9"/>
  <c r="AM242" i="9"/>
  <c r="AJ242" i="9"/>
  <c r="AM238" i="9"/>
  <c r="AJ238" i="9"/>
  <c r="AM234" i="9"/>
  <c r="AJ234" i="9"/>
  <c r="AJ228" i="9"/>
  <c r="AM228" i="9"/>
  <c r="AJ224" i="9"/>
  <c r="AJ223" i="9"/>
  <c r="AM223" i="9"/>
  <c r="AJ220" i="9"/>
  <c r="AJ219" i="9"/>
  <c r="AM219" i="9"/>
  <c r="AJ216" i="9"/>
  <c r="AJ215" i="9"/>
  <c r="AM215" i="9"/>
  <c r="AJ212" i="9"/>
  <c r="AJ211" i="9"/>
  <c r="AM211" i="9"/>
  <c r="AJ208" i="9"/>
  <c r="AJ207" i="9"/>
  <c r="AM207" i="9"/>
  <c r="AJ204" i="9"/>
  <c r="AJ203" i="9"/>
  <c r="AM203" i="9"/>
  <c r="AJ200" i="9"/>
  <c r="AJ199" i="9"/>
  <c r="AM199" i="9"/>
  <c r="AJ196" i="9"/>
  <c r="AJ195" i="9"/>
  <c r="AM195" i="9"/>
  <c r="AJ192" i="9"/>
  <c r="AJ191" i="9"/>
  <c r="AM191" i="9"/>
  <c r="AJ188" i="9"/>
  <c r="AJ187" i="9"/>
  <c r="AM187" i="9"/>
  <c r="AJ184" i="9"/>
  <c r="AJ183" i="9"/>
  <c r="AM183" i="9"/>
  <c r="AJ180" i="9"/>
  <c r="AJ179" i="9"/>
  <c r="AM179" i="9"/>
  <c r="AJ176" i="9"/>
  <c r="AJ175" i="9"/>
  <c r="AM175" i="9"/>
  <c r="AJ172" i="9"/>
  <c r="AJ171" i="9"/>
  <c r="AM171" i="9"/>
  <c r="AJ168" i="9"/>
  <c r="AJ167" i="9"/>
  <c r="AM167" i="9"/>
  <c r="AJ164" i="9"/>
  <c r="AJ163" i="9"/>
  <c r="AM163" i="9"/>
  <c r="AJ160" i="9"/>
  <c r="AJ159" i="9"/>
  <c r="AM159" i="9"/>
  <c r="AJ156" i="9"/>
  <c r="AJ155" i="9"/>
  <c r="AM155" i="9"/>
  <c r="AJ152" i="9"/>
  <c r="AJ151" i="9"/>
  <c r="AM151" i="9"/>
  <c r="AJ148" i="9"/>
  <c r="AJ147" i="9"/>
  <c r="AM147" i="9"/>
  <c r="AJ144" i="9"/>
  <c r="AJ143" i="9"/>
  <c r="AM143" i="9"/>
  <c r="AJ140" i="9"/>
  <c r="AJ136" i="9"/>
  <c r="AJ132" i="9"/>
  <c r="AJ128" i="9"/>
  <c r="AJ124" i="9"/>
  <c r="AN118" i="9"/>
  <c r="AJ118" i="9"/>
  <c r="AN110" i="9"/>
  <c r="AJ110" i="9"/>
  <c r="AN102" i="9"/>
  <c r="AJ102" i="9"/>
  <c r="AN94" i="9"/>
  <c r="AJ94" i="9"/>
  <c r="AN86" i="9"/>
  <c r="AJ86" i="9"/>
  <c r="AN78" i="9"/>
  <c r="AJ78" i="9"/>
  <c r="AN70" i="9"/>
  <c r="AJ70" i="9"/>
  <c r="AN62" i="9"/>
  <c r="AJ62" i="9"/>
  <c r="AN54" i="9"/>
  <c r="AJ54" i="9"/>
  <c r="AM19" i="9"/>
  <c r="AJ19" i="9"/>
  <c r="AJ229" i="9"/>
  <c r="AM141" i="9"/>
  <c r="AN37" i="9"/>
  <c r="AN21" i="9"/>
  <c r="AJ139" i="9"/>
  <c r="AJ137" i="9"/>
  <c r="AJ135" i="9"/>
  <c r="AJ133" i="9"/>
  <c r="AJ131" i="9"/>
  <c r="AJ129" i="9"/>
  <c r="AJ127" i="9"/>
  <c r="AJ125" i="9"/>
  <c r="AM121" i="9"/>
  <c r="AJ121" i="9"/>
  <c r="AM117" i="9"/>
  <c r="AJ117" i="9"/>
  <c r="AM113" i="9"/>
  <c r="AJ113" i="9"/>
  <c r="AM109" i="9"/>
  <c r="AJ109" i="9"/>
  <c r="AM105" i="9"/>
  <c r="AJ105" i="9"/>
  <c r="AM101" i="9"/>
  <c r="AJ101" i="9"/>
  <c r="AM97" i="9"/>
  <c r="AJ97" i="9"/>
  <c r="AM93" i="9"/>
  <c r="AJ93" i="9"/>
  <c r="AM89" i="9"/>
  <c r="AJ89" i="9"/>
  <c r="AM85" i="9"/>
  <c r="AJ85" i="9"/>
  <c r="AM81" i="9"/>
  <c r="AJ81" i="9"/>
  <c r="AM77" i="9"/>
  <c r="AJ77" i="9"/>
  <c r="AM73" i="9"/>
  <c r="AJ73" i="9"/>
  <c r="AM69" i="9"/>
  <c r="AJ69" i="9"/>
  <c r="AM65" i="9"/>
  <c r="AJ65" i="9"/>
  <c r="AM61" i="9"/>
  <c r="AJ61" i="9"/>
  <c r="AM57" i="9"/>
  <c r="AJ57" i="9"/>
  <c r="AM53" i="9"/>
  <c r="AJ53" i="9"/>
  <c r="AM49" i="9"/>
  <c r="AJ49" i="9"/>
  <c r="AO44" i="9"/>
  <c r="AJ44" i="9"/>
  <c r="AO28" i="9"/>
  <c r="AJ28" i="9"/>
  <c r="AO12" i="9"/>
  <c r="AJ12" i="9"/>
  <c r="AM7" i="9"/>
  <c r="AJ7" i="9"/>
  <c r="AP135" i="9"/>
  <c r="AK135" i="9"/>
  <c r="AP128" i="9"/>
  <c r="AK128" i="9"/>
  <c r="AP147" i="9"/>
  <c r="AK147" i="9"/>
  <c r="AP168" i="9"/>
  <c r="AK168" i="9"/>
  <c r="AP179" i="9"/>
  <c r="AK179" i="9"/>
  <c r="AP200" i="9"/>
  <c r="AK200" i="9"/>
  <c r="AP211" i="9"/>
  <c r="AK211" i="9"/>
  <c r="AP51" i="9"/>
  <c r="AK51" i="9"/>
  <c r="AP83" i="9"/>
  <c r="AK83" i="9"/>
  <c r="AP115" i="9"/>
  <c r="AK115" i="9"/>
  <c r="AP243" i="9"/>
  <c r="AK243" i="9"/>
  <c r="AP38" i="9"/>
  <c r="AK38" i="9"/>
  <c r="AP74" i="9"/>
  <c r="AK74" i="9"/>
  <c r="AP106" i="9"/>
  <c r="AK106" i="9"/>
  <c r="AP134" i="9"/>
  <c r="AK134" i="9"/>
  <c r="AP145" i="9"/>
  <c r="AK145" i="9"/>
  <c r="AP166" i="9"/>
  <c r="AK166" i="9"/>
  <c r="AP177" i="9"/>
  <c r="AK177" i="9"/>
  <c r="AP198" i="9"/>
  <c r="AK198" i="9"/>
  <c r="AP209" i="9"/>
  <c r="AK209" i="9"/>
  <c r="AP315" i="9"/>
  <c r="AK315" i="9"/>
  <c r="AP103" i="9"/>
  <c r="AK103" i="9"/>
  <c r="AK342" i="9"/>
  <c r="AP342" i="9"/>
  <c r="AP269" i="9"/>
  <c r="AK269" i="9"/>
  <c r="AP277" i="9"/>
  <c r="AK277" i="9"/>
  <c r="AP293" i="9"/>
  <c r="AK293" i="9"/>
  <c r="AK311" i="9"/>
  <c r="AP311" i="9"/>
  <c r="AP7" i="9"/>
  <c r="AK7" i="9"/>
  <c r="AP28" i="9"/>
  <c r="AK28" i="9"/>
  <c r="AP49" i="9"/>
  <c r="AK49" i="9"/>
  <c r="AP57" i="9"/>
  <c r="AK57" i="9"/>
  <c r="AP65" i="9"/>
  <c r="AK65" i="9"/>
  <c r="AP73" i="9"/>
  <c r="AK73" i="9"/>
  <c r="AP81" i="9"/>
  <c r="AK81" i="9"/>
  <c r="AP89" i="9"/>
  <c r="AK89" i="9"/>
  <c r="AP97" i="9"/>
  <c r="AK97" i="9"/>
  <c r="AP105" i="9"/>
  <c r="AK105" i="9"/>
  <c r="AP113" i="9"/>
  <c r="AK113" i="9"/>
  <c r="AP121" i="9"/>
  <c r="AK121" i="9"/>
  <c r="AP129" i="9"/>
  <c r="AK129" i="9"/>
  <c r="AP137" i="9"/>
  <c r="AK137" i="9"/>
  <c r="AP54" i="9"/>
  <c r="AK54" i="9"/>
  <c r="AP70" i="9"/>
  <c r="AK70" i="9"/>
  <c r="AP86" i="9"/>
  <c r="AK86" i="9"/>
  <c r="AP102" i="9"/>
  <c r="AK102" i="9"/>
  <c r="AP118" i="9"/>
  <c r="AK118" i="9"/>
  <c r="AP132" i="9"/>
  <c r="AK132" i="9"/>
  <c r="AP143" i="9"/>
  <c r="AK143" i="9"/>
  <c r="AP148" i="9"/>
  <c r="AK148" i="9"/>
  <c r="AP159" i="9"/>
  <c r="AK159" i="9"/>
  <c r="AP164" i="9"/>
  <c r="AK164" i="9"/>
  <c r="AP175" i="9"/>
  <c r="AK175" i="9"/>
  <c r="AP180" i="9"/>
  <c r="AK180" i="9"/>
  <c r="AP191" i="9"/>
  <c r="AK191" i="9"/>
  <c r="AP196" i="9"/>
  <c r="AK196" i="9"/>
  <c r="AP207" i="9"/>
  <c r="AK207" i="9"/>
  <c r="AP212" i="9"/>
  <c r="AK212" i="9"/>
  <c r="AP223" i="9"/>
  <c r="AK223" i="9"/>
  <c r="AP234" i="9"/>
  <c r="AK234" i="9"/>
  <c r="AP242" i="9"/>
  <c r="AK242" i="9"/>
  <c r="AP250" i="9"/>
  <c r="AK250" i="9"/>
  <c r="AP231" i="9"/>
  <c r="AK231" i="9"/>
  <c r="AP247" i="9"/>
  <c r="AK247" i="9"/>
  <c r="AP138" i="9"/>
  <c r="AK138" i="9"/>
  <c r="AP146" i="9"/>
  <c r="AK146" i="9"/>
  <c r="AP157" i="9"/>
  <c r="AK157" i="9"/>
  <c r="AP162" i="9"/>
  <c r="AK162" i="9"/>
  <c r="AP173" i="9"/>
  <c r="AK173" i="9"/>
  <c r="AP178" i="9"/>
  <c r="AK178" i="9"/>
  <c r="AP189" i="9"/>
  <c r="AK189" i="9"/>
  <c r="AP194" i="9"/>
  <c r="AK194" i="9"/>
  <c r="AP205" i="9"/>
  <c r="AK205" i="9"/>
  <c r="AP210" i="9"/>
  <c r="AK210" i="9"/>
  <c r="AP221" i="9"/>
  <c r="AK221" i="9"/>
  <c r="AP232" i="9"/>
  <c r="AK232" i="9"/>
  <c r="AP240" i="9"/>
  <c r="AK240" i="9"/>
  <c r="AP248" i="9"/>
  <c r="AK248" i="9"/>
  <c r="AP256" i="9"/>
  <c r="AK256" i="9"/>
  <c r="AP260" i="9"/>
  <c r="AK260" i="9"/>
  <c r="AP264" i="9"/>
  <c r="AK264" i="9"/>
  <c r="AP268" i="9"/>
  <c r="AK268" i="9"/>
  <c r="AP272" i="9"/>
  <c r="AK272" i="9"/>
  <c r="AP276" i="9"/>
  <c r="AK276" i="9"/>
  <c r="AP280" i="9"/>
  <c r="AK280" i="9"/>
  <c r="AP284" i="9"/>
  <c r="AK284" i="9"/>
  <c r="AP288" i="9"/>
  <c r="AK288" i="9"/>
  <c r="AP292" i="9"/>
  <c r="AK292" i="9"/>
  <c r="AP296" i="9"/>
  <c r="AK296" i="9"/>
  <c r="AP300" i="9"/>
  <c r="AK300" i="9"/>
  <c r="AP304" i="9"/>
  <c r="AK304" i="9"/>
  <c r="AP307" i="9"/>
  <c r="AK307" i="9"/>
  <c r="AP322" i="9"/>
  <c r="AK322" i="9"/>
  <c r="AP341" i="9"/>
  <c r="AK341" i="9"/>
  <c r="AP255" i="9"/>
  <c r="AK255" i="9"/>
  <c r="AP263" i="9"/>
  <c r="AK263" i="9"/>
  <c r="AP271" i="9"/>
  <c r="AK271" i="9"/>
  <c r="AP279" i="9"/>
  <c r="AK279" i="9"/>
  <c r="AP287" i="9"/>
  <c r="AK287" i="9"/>
  <c r="AP295" i="9"/>
  <c r="AK295" i="9"/>
  <c r="AP301" i="9"/>
  <c r="AK301" i="9"/>
  <c r="AK319" i="9"/>
  <c r="AP319" i="9"/>
  <c r="AP22" i="9"/>
  <c r="AK22" i="9"/>
  <c r="AP87" i="9"/>
  <c r="AK87" i="9"/>
  <c r="AP317" i="9"/>
  <c r="AK317" i="9"/>
  <c r="AP332" i="9"/>
  <c r="AK332" i="9"/>
  <c r="AP318" i="9"/>
  <c r="AK318" i="9"/>
  <c r="AP334" i="9"/>
  <c r="AK334" i="9"/>
  <c r="AP312" i="9"/>
  <c r="AK312" i="9"/>
  <c r="AP336" i="9"/>
  <c r="AK336" i="9"/>
  <c r="AP330" i="9"/>
  <c r="AK330" i="9"/>
  <c r="AP131" i="9"/>
  <c r="AK131" i="9"/>
  <c r="AP139" i="9"/>
  <c r="AK139" i="9"/>
  <c r="AP229" i="9"/>
  <c r="AK229" i="9"/>
  <c r="AP136" i="9"/>
  <c r="AK136" i="9"/>
  <c r="AP144" i="9"/>
  <c r="AK144" i="9"/>
  <c r="AP155" i="9"/>
  <c r="AK155" i="9"/>
  <c r="AP160" i="9"/>
  <c r="AK160" i="9"/>
  <c r="AP171" i="9"/>
  <c r="AK171" i="9"/>
  <c r="AP176" i="9"/>
  <c r="AK176" i="9"/>
  <c r="AP187" i="9"/>
  <c r="AK187" i="9"/>
  <c r="AP192" i="9"/>
  <c r="AK192" i="9"/>
  <c r="AP203" i="9"/>
  <c r="AK203" i="9"/>
  <c r="AP208" i="9"/>
  <c r="AK208" i="9"/>
  <c r="AP219" i="9"/>
  <c r="AK219" i="9"/>
  <c r="AP224" i="9"/>
  <c r="AK224" i="9"/>
  <c r="AP59" i="9"/>
  <c r="AK59" i="9"/>
  <c r="AP75" i="9"/>
  <c r="AK75" i="9"/>
  <c r="AP91" i="9"/>
  <c r="AK91" i="9"/>
  <c r="AP107" i="9"/>
  <c r="AK107" i="9"/>
  <c r="AP123" i="9"/>
  <c r="AK123" i="9"/>
  <c r="AP235" i="9"/>
  <c r="AK235" i="9"/>
  <c r="AP251" i="9"/>
  <c r="AK251" i="9"/>
  <c r="AP36" i="9"/>
  <c r="AK36" i="9"/>
  <c r="AP50" i="9"/>
  <c r="AK50" i="9"/>
  <c r="AP66" i="9"/>
  <c r="AK66" i="9"/>
  <c r="AP82" i="9"/>
  <c r="AK82" i="9"/>
  <c r="AP98" i="9"/>
  <c r="AK98" i="9"/>
  <c r="AP114" i="9"/>
  <c r="AK114" i="9"/>
  <c r="AP126" i="9"/>
  <c r="AK126" i="9"/>
  <c r="AP142" i="9"/>
  <c r="AK142" i="9"/>
  <c r="AP153" i="9"/>
  <c r="AK153" i="9"/>
  <c r="AP158" i="9"/>
  <c r="AK158" i="9"/>
  <c r="AP169" i="9"/>
  <c r="AK169" i="9"/>
  <c r="AP174" i="9"/>
  <c r="AK174" i="9"/>
  <c r="AP185" i="9"/>
  <c r="AK185" i="9"/>
  <c r="AP190" i="9"/>
  <c r="AK190" i="9"/>
  <c r="AP201" i="9"/>
  <c r="AK201" i="9"/>
  <c r="AP206" i="9"/>
  <c r="AK206" i="9"/>
  <c r="AP217" i="9"/>
  <c r="AK217" i="9"/>
  <c r="AP222" i="9"/>
  <c r="AK222" i="9"/>
  <c r="AP314" i="9"/>
  <c r="AK314" i="9"/>
  <c r="AP331" i="9"/>
  <c r="AK331" i="9"/>
  <c r="AP327" i="9"/>
  <c r="AK327" i="9"/>
  <c r="AP227" i="9"/>
  <c r="AK227" i="9"/>
  <c r="AP309" i="9"/>
  <c r="AK309" i="9"/>
  <c r="AP324" i="9"/>
  <c r="AK324" i="9"/>
  <c r="AP63" i="9"/>
  <c r="AK63" i="9"/>
  <c r="AP257" i="9"/>
  <c r="AK257" i="9"/>
  <c r="AP265" i="9"/>
  <c r="AK265" i="9"/>
  <c r="AP273" i="9"/>
  <c r="AK273" i="9"/>
  <c r="AP281" i="9"/>
  <c r="AK281" i="9"/>
  <c r="AP289" i="9"/>
  <c r="AK289" i="9"/>
  <c r="AP297" i="9"/>
  <c r="AK297" i="9"/>
  <c r="AP305" i="9"/>
  <c r="AK305" i="9"/>
  <c r="AP343" i="9"/>
  <c r="AK343" i="9"/>
  <c r="AJ6" i="9"/>
  <c r="AP127" i="9"/>
  <c r="AK127" i="9"/>
  <c r="AP152" i="9"/>
  <c r="AK152" i="9"/>
  <c r="AP163" i="9"/>
  <c r="AK163" i="9"/>
  <c r="AP184" i="9"/>
  <c r="AK184" i="9"/>
  <c r="AP195" i="9"/>
  <c r="AK195" i="9"/>
  <c r="AP216" i="9"/>
  <c r="AK216" i="9"/>
  <c r="AP228" i="9"/>
  <c r="AK228" i="9"/>
  <c r="AP67" i="9"/>
  <c r="AK67" i="9"/>
  <c r="AP99" i="9"/>
  <c r="AK99" i="9"/>
  <c r="AP58" i="9"/>
  <c r="AK58" i="9"/>
  <c r="AP90" i="9"/>
  <c r="AK90" i="9"/>
  <c r="AP122" i="9"/>
  <c r="AK122" i="9"/>
  <c r="AP150" i="9"/>
  <c r="AK150" i="9"/>
  <c r="AP161" i="9"/>
  <c r="AK161" i="9"/>
  <c r="AP182" i="9"/>
  <c r="AK182" i="9"/>
  <c r="AP193" i="9"/>
  <c r="AK193" i="9"/>
  <c r="AP214" i="9"/>
  <c r="AK214" i="9"/>
  <c r="AP225" i="9"/>
  <c r="AK225" i="9"/>
  <c r="AP71" i="9"/>
  <c r="AK71" i="9"/>
  <c r="AP308" i="9"/>
  <c r="AK308" i="9"/>
  <c r="AK325" i="9"/>
  <c r="AP325" i="9"/>
  <c r="AP35" i="9"/>
  <c r="AK35" i="9"/>
  <c r="AP261" i="9"/>
  <c r="AK261" i="9"/>
  <c r="AP285" i="9"/>
  <c r="AK285" i="9"/>
  <c r="AP303" i="9"/>
  <c r="AK303" i="9"/>
  <c r="AP339" i="9"/>
  <c r="AK339" i="9"/>
  <c r="AP12" i="9"/>
  <c r="AK12" i="9"/>
  <c r="AP44" i="9"/>
  <c r="AK44" i="9"/>
  <c r="AP53" i="9"/>
  <c r="AK53" i="9"/>
  <c r="AP61" i="9"/>
  <c r="AK61" i="9"/>
  <c r="AP69" i="9"/>
  <c r="AK69" i="9"/>
  <c r="AP77" i="9"/>
  <c r="AK77" i="9"/>
  <c r="AP85" i="9"/>
  <c r="AK85" i="9"/>
  <c r="AP93" i="9"/>
  <c r="AK93" i="9"/>
  <c r="AP101" i="9"/>
  <c r="AK101" i="9"/>
  <c r="AP109" i="9"/>
  <c r="AK109" i="9"/>
  <c r="AP117" i="9"/>
  <c r="AK117" i="9"/>
  <c r="AP125" i="9"/>
  <c r="AK125" i="9"/>
  <c r="AP133" i="9"/>
  <c r="AK133" i="9"/>
  <c r="AP19" i="9"/>
  <c r="AK19" i="9"/>
  <c r="AP62" i="9"/>
  <c r="AK62" i="9"/>
  <c r="AP78" i="9"/>
  <c r="AK78" i="9"/>
  <c r="AP94" i="9"/>
  <c r="AK94" i="9"/>
  <c r="AP110" i="9"/>
  <c r="AK110" i="9"/>
  <c r="AP124" i="9"/>
  <c r="AK124" i="9"/>
  <c r="AP140" i="9"/>
  <c r="AK140" i="9"/>
  <c r="AP151" i="9"/>
  <c r="AK151" i="9"/>
  <c r="AP156" i="9"/>
  <c r="AK156" i="9"/>
  <c r="AP167" i="9"/>
  <c r="AK167" i="9"/>
  <c r="AP172" i="9"/>
  <c r="AK172" i="9"/>
  <c r="AP183" i="9"/>
  <c r="AK183" i="9"/>
  <c r="AP188" i="9"/>
  <c r="AK188" i="9"/>
  <c r="AP199" i="9"/>
  <c r="AK199" i="9"/>
  <c r="AP204" i="9"/>
  <c r="AK204" i="9"/>
  <c r="AP215" i="9"/>
  <c r="AK215" i="9"/>
  <c r="AP220" i="9"/>
  <c r="AK220" i="9"/>
  <c r="AP238" i="9"/>
  <c r="AK238" i="9"/>
  <c r="AP246" i="9"/>
  <c r="AK246" i="9"/>
  <c r="AP239" i="9"/>
  <c r="AK239" i="9"/>
  <c r="AP130" i="9"/>
  <c r="AK130" i="9"/>
  <c r="AP149" i="9"/>
  <c r="AK149" i="9"/>
  <c r="AP154" i="9"/>
  <c r="AK154" i="9"/>
  <c r="AP165" i="9"/>
  <c r="AK165" i="9"/>
  <c r="AP170" i="9"/>
  <c r="AK170" i="9"/>
  <c r="AP181" i="9"/>
  <c r="AK181" i="9"/>
  <c r="AP186" i="9"/>
  <c r="AK186" i="9"/>
  <c r="AP197" i="9"/>
  <c r="AK197" i="9"/>
  <c r="AP202" i="9"/>
  <c r="AK202" i="9"/>
  <c r="AP213" i="9"/>
  <c r="AK213" i="9"/>
  <c r="AP218" i="9"/>
  <c r="AK218" i="9"/>
  <c r="AP236" i="9"/>
  <c r="AK236" i="9"/>
  <c r="AP244" i="9"/>
  <c r="AK244" i="9"/>
  <c r="AP252" i="9"/>
  <c r="AK252" i="9"/>
  <c r="AP79" i="9"/>
  <c r="AK79" i="9"/>
  <c r="AP111" i="9"/>
  <c r="AK111" i="9"/>
  <c r="AP254" i="9"/>
  <c r="AK254" i="9"/>
  <c r="AP258" i="9"/>
  <c r="AK258" i="9"/>
  <c r="AP262" i="9"/>
  <c r="AK262" i="9"/>
  <c r="AP266" i="9"/>
  <c r="AK266" i="9"/>
  <c r="AP270" i="9"/>
  <c r="AK270" i="9"/>
  <c r="AP274" i="9"/>
  <c r="AK274" i="9"/>
  <c r="AP278" i="9"/>
  <c r="AK278" i="9"/>
  <c r="AP282" i="9"/>
  <c r="AK282" i="9"/>
  <c r="AP286" i="9"/>
  <c r="AK286" i="9"/>
  <c r="AP290" i="9"/>
  <c r="AK290" i="9"/>
  <c r="AP294" i="9"/>
  <c r="AK294" i="9"/>
  <c r="AP298" i="9"/>
  <c r="AK298" i="9"/>
  <c r="AP302" i="9"/>
  <c r="AK302" i="9"/>
  <c r="AP306" i="9"/>
  <c r="AK306" i="9"/>
  <c r="AP323" i="9"/>
  <c r="AK323" i="9"/>
  <c r="AK338" i="9"/>
  <c r="AP338" i="9"/>
  <c r="AP95" i="9"/>
  <c r="AK95" i="9"/>
  <c r="AP259" i="9"/>
  <c r="AK259" i="9"/>
  <c r="AP267" i="9"/>
  <c r="AK267" i="9"/>
  <c r="AP275" i="9"/>
  <c r="AK275" i="9"/>
  <c r="AP283" i="9"/>
  <c r="AK283" i="9"/>
  <c r="AP291" i="9"/>
  <c r="AK291" i="9"/>
  <c r="AP299" i="9"/>
  <c r="AK299" i="9"/>
  <c r="AP310" i="9"/>
  <c r="AK310" i="9"/>
  <c r="AP20" i="9"/>
  <c r="AK20" i="9"/>
  <c r="AP55" i="9"/>
  <c r="AK55" i="9"/>
  <c r="AP328" i="9"/>
  <c r="AK328" i="9"/>
  <c r="AP45" i="9"/>
  <c r="AK45" i="9"/>
  <c r="AP316" i="9"/>
  <c r="AK316" i="9"/>
  <c r="AK333" i="9"/>
  <c r="AP333" i="9"/>
  <c r="AP30" i="9"/>
  <c r="AK30" i="9"/>
  <c r="AP326" i="9"/>
  <c r="AK326" i="9"/>
  <c r="AK335" i="9"/>
  <c r="AP335" i="9"/>
  <c r="AP119" i="9"/>
  <c r="AK119" i="9"/>
  <c r="AP320" i="9"/>
  <c r="AK320" i="9"/>
  <c r="AK340" i="9"/>
  <c r="AP340" i="9"/>
  <c r="AL183" i="9"/>
  <c r="AL101" i="9"/>
  <c r="AL71" i="9"/>
  <c r="AL265" i="9"/>
  <c r="AL248" i="9"/>
  <c r="AL247" i="9"/>
  <c r="AL102" i="9"/>
  <c r="AL57" i="9"/>
  <c r="AL115" i="9"/>
  <c r="AL335" i="9"/>
  <c r="AL294" i="9"/>
  <c r="AL218" i="9"/>
  <c r="AL325" i="9"/>
  <c r="AL309" i="9"/>
  <c r="AL158" i="9"/>
  <c r="AL91" i="9"/>
  <c r="AL139" i="9"/>
  <c r="AL276" i="9"/>
  <c r="AL326" i="9"/>
  <c r="AL204" i="9"/>
  <c r="AL140" i="9"/>
  <c r="AL125" i="9"/>
  <c r="AL61" i="9"/>
  <c r="AL35" i="9"/>
  <c r="AL161" i="9"/>
  <c r="AL289" i="9"/>
  <c r="AL317" i="9"/>
  <c r="AL271" i="9"/>
  <c r="AL205" i="9"/>
  <c r="AL138" i="9"/>
  <c r="AL207" i="9"/>
  <c r="AL143" i="9"/>
  <c r="AL129" i="9"/>
  <c r="AL65" i="9"/>
  <c r="AL315" i="9"/>
  <c r="AL74" i="9"/>
  <c r="AL179" i="9"/>
  <c r="AL328" i="9"/>
  <c r="AL167" i="9"/>
  <c r="AL85" i="9"/>
  <c r="AL150" i="9"/>
  <c r="AL334" i="9"/>
  <c r="AL178" i="9"/>
  <c r="AL180" i="9"/>
  <c r="AL121" i="9"/>
  <c r="AL177" i="9"/>
  <c r="AL20" i="9"/>
  <c r="AL286" i="9"/>
  <c r="AL186" i="9"/>
  <c r="AL331" i="9"/>
  <c r="AL82" i="9"/>
  <c r="AL171" i="9"/>
  <c r="AL341" i="9"/>
  <c r="AL320" i="9"/>
  <c r="AL291" i="9"/>
  <c r="AL298" i="9"/>
  <c r="AL266" i="9"/>
  <c r="AL236" i="9"/>
  <c r="AL165" i="9"/>
  <c r="AL184" i="9"/>
  <c r="AK6" i="9"/>
  <c r="AL215" i="9"/>
  <c r="AP6" i="9"/>
  <c r="AL324" i="9"/>
  <c r="AL314" i="9"/>
  <c r="AL217" i="9"/>
  <c r="AL201" i="9"/>
  <c r="AL169" i="9"/>
  <c r="AL153" i="9"/>
  <c r="AL126" i="9"/>
  <c r="AL66" i="9"/>
  <c r="AL36" i="9"/>
  <c r="AL235" i="9"/>
  <c r="AL75" i="9"/>
  <c r="AL224" i="9"/>
  <c r="AL208" i="9"/>
  <c r="AL176" i="9"/>
  <c r="AL160" i="9"/>
  <c r="AL144" i="9"/>
  <c r="AL131" i="9"/>
  <c r="AL336" i="9"/>
  <c r="AL322" i="9"/>
  <c r="AL296" i="9"/>
  <c r="AL288" i="9"/>
  <c r="AL280" i="9"/>
  <c r="AL264" i="9"/>
  <c r="AL256" i="9"/>
  <c r="AL293" i="9"/>
  <c r="AL342" i="9"/>
  <c r="AL216" i="9"/>
  <c r="AL181" i="9"/>
  <c r="AL252" i="9"/>
  <c r="AL274" i="9"/>
  <c r="AL306" i="9"/>
  <c r="AL310" i="9"/>
  <c r="AL268" i="9"/>
  <c r="AL319" i="9"/>
  <c r="AL203" i="9"/>
  <c r="AL142" i="9"/>
  <c r="AL127" i="9"/>
  <c r="AL244" i="9"/>
  <c r="AL302" i="9"/>
  <c r="AL119" i="9"/>
  <c r="AL103" i="9"/>
  <c r="AL70" i="9"/>
  <c r="AL212" i="9"/>
  <c r="AL232" i="9"/>
  <c r="AL63" i="9"/>
  <c r="AL214" i="9"/>
  <c r="AL117" i="9"/>
  <c r="AL199" i="9"/>
  <c r="AL30" i="9"/>
  <c r="AL211" i="9"/>
  <c r="AL134" i="9"/>
  <c r="AL311" i="9"/>
  <c r="AL81" i="9"/>
  <c r="AL54" i="9"/>
  <c r="AL159" i="9"/>
  <c r="AL223" i="9"/>
  <c r="AL157" i="9"/>
  <c r="AL221" i="9"/>
  <c r="AL287" i="9"/>
  <c r="AL318" i="9"/>
  <c r="AL305" i="9"/>
  <c r="AL193" i="9"/>
  <c r="AL285" i="9"/>
  <c r="AL77" i="9"/>
  <c r="AL19" i="9"/>
  <c r="AL156" i="9"/>
  <c r="AL220" i="9"/>
  <c r="AL340" i="9"/>
  <c r="AL292" i="9"/>
  <c r="AL155" i="9"/>
  <c r="AL251" i="9"/>
  <c r="AL190" i="9"/>
  <c r="AL163" i="9"/>
  <c r="AL130" i="9"/>
  <c r="AL79" i="9"/>
  <c r="AL323" i="9"/>
  <c r="AL168" i="9"/>
  <c r="AL38" i="9"/>
  <c r="AL89" i="9"/>
  <c r="AL148" i="9"/>
  <c r="AL162" i="9"/>
  <c r="AL263" i="9"/>
  <c r="AL297" i="9"/>
  <c r="AL261" i="9"/>
  <c r="AL133" i="9"/>
  <c r="AL6" i="9"/>
  <c r="AL18" i="9"/>
  <c r="AL34" i="9"/>
  <c r="AL76" i="9"/>
  <c r="AL108" i="9"/>
  <c r="AL230" i="9"/>
  <c r="AL42" i="9"/>
  <c r="AL92" i="9"/>
  <c r="AL24" i="9"/>
  <c r="AL40" i="9"/>
  <c r="AL68" i="9"/>
  <c r="AL10" i="9"/>
  <c r="AL16" i="9"/>
  <c r="AL32" i="9"/>
  <c r="AL52" i="9"/>
  <c r="AL84" i="9"/>
  <c r="AL116" i="9"/>
  <c r="AL8" i="9"/>
  <c r="AL14" i="9"/>
  <c r="AL26" i="9"/>
  <c r="AL60" i="9"/>
  <c r="AL100" i="9"/>
  <c r="AL329" i="9"/>
  <c r="AL233" i="9"/>
  <c r="AL21" i="9"/>
  <c r="AL29" i="9"/>
  <c r="AL249" i="9"/>
  <c r="AL31" i="9"/>
  <c r="AL17" i="9"/>
  <c r="AL13" i="9"/>
  <c r="AL27" i="9"/>
  <c r="AL39" i="9"/>
  <c r="AL313" i="9"/>
  <c r="AL321" i="9"/>
  <c r="AL47" i="9"/>
  <c r="AL23" i="9"/>
  <c r="AL245" i="9"/>
  <c r="AL15" i="9"/>
  <c r="AL141" i="9"/>
  <c r="AL25" i="9"/>
  <c r="AL253" i="9"/>
  <c r="AL37" i="9"/>
  <c r="AL33" i="9"/>
  <c r="AL337" i="9"/>
  <c r="AL237" i="9"/>
  <c r="AL9" i="9"/>
  <c r="AL41" i="9"/>
  <c r="AL241" i="9"/>
  <c r="AL43" i="9"/>
  <c r="AL48" i="9"/>
  <c r="AL88" i="9"/>
  <c r="AL104" i="9"/>
  <c r="AL46" i="9"/>
  <c r="AL56" i="9"/>
  <c r="AL96" i="9"/>
  <c r="AL112" i="9"/>
  <c r="AL11" i="9"/>
  <c r="AL72" i="9"/>
  <c r="AL226" i="9"/>
  <c r="AL80" i="9"/>
  <c r="AL120" i="9"/>
  <c r="AL64" i="9"/>
  <c r="AL67" i="9"/>
  <c r="AL197" i="9"/>
  <c r="AL111" i="9"/>
  <c r="AL282" i="9"/>
  <c r="AL259" i="9"/>
  <c r="AL55" i="9"/>
  <c r="AL284" i="9"/>
  <c r="AL330" i="9"/>
  <c r="AL59" i="9"/>
  <c r="AL174" i="9"/>
  <c r="AL195" i="9"/>
  <c r="AL254" i="9"/>
  <c r="AL95" i="9"/>
  <c r="AL128" i="9"/>
  <c r="AL28" i="9"/>
  <c r="AL132" i="9"/>
  <c r="AL250" i="9"/>
  <c r="AL279" i="9"/>
  <c r="AL281" i="9"/>
  <c r="AL303" i="9"/>
  <c r="AL62" i="9"/>
  <c r="AL238" i="9"/>
  <c r="AL135" i="9"/>
  <c r="AL83" i="9"/>
  <c r="AL166" i="9"/>
  <c r="AL7" i="9"/>
  <c r="AL97" i="9"/>
  <c r="AL86" i="9"/>
  <c r="AL175" i="9"/>
  <c r="AL242" i="9"/>
  <c r="AL173" i="9"/>
  <c r="AL240" i="9"/>
  <c r="AL301" i="9"/>
  <c r="AL257" i="9"/>
  <c r="AL58" i="9"/>
  <c r="AL225" i="9"/>
  <c r="AL339" i="9"/>
  <c r="AL93" i="9"/>
  <c r="AL78" i="9"/>
  <c r="AL172" i="9"/>
  <c r="AL246" i="9"/>
  <c r="AL277" i="9"/>
  <c r="AL307" i="9"/>
  <c r="AL187" i="9"/>
  <c r="AL50" i="9"/>
  <c r="AL222" i="9"/>
  <c r="AL228" i="9"/>
  <c r="AL170" i="9"/>
  <c r="AL262" i="9"/>
  <c r="AL267" i="9"/>
  <c r="AL200" i="9"/>
  <c r="AL145" i="9"/>
  <c r="AL105" i="9"/>
  <c r="AL196" i="9"/>
  <c r="AL194" i="9"/>
  <c r="AL295" i="9"/>
  <c r="AL90" i="9"/>
  <c r="AL12" i="9"/>
  <c r="AL94" i="9"/>
  <c r="AL239" i="9"/>
  <c r="AL269" i="9"/>
  <c r="AL272" i="9"/>
  <c r="AL304" i="9"/>
  <c r="AL229" i="9"/>
  <c r="AL192" i="9"/>
  <c r="AL107" i="9"/>
  <c r="AL98" i="9"/>
  <c r="AL185" i="9"/>
  <c r="AL327" i="9"/>
  <c r="AL152" i="9"/>
  <c r="AL149" i="9"/>
  <c r="AL213" i="9"/>
  <c r="AL258" i="9"/>
  <c r="AL290" i="9"/>
  <c r="AL275" i="9"/>
  <c r="AL333" i="9"/>
  <c r="AL300" i="9"/>
  <c r="AL136" i="9"/>
  <c r="AL123" i="9"/>
  <c r="AL206" i="9"/>
  <c r="AL154" i="9"/>
  <c r="AL270" i="9"/>
  <c r="AL283" i="9"/>
  <c r="AL106" i="9"/>
  <c r="AL73" i="9"/>
  <c r="AL164" i="9"/>
  <c r="AL146" i="9"/>
  <c r="AL332" i="9"/>
  <c r="AL343" i="9"/>
  <c r="AL53" i="9"/>
  <c r="AL124" i="9"/>
  <c r="AL338" i="9"/>
  <c r="AL147" i="9"/>
  <c r="AL243" i="9"/>
  <c r="AL198" i="9"/>
  <c r="AL49" i="9"/>
  <c r="AL113" i="9"/>
  <c r="AL118" i="9"/>
  <c r="AL191" i="9"/>
  <c r="AL231" i="9"/>
  <c r="AL189" i="9"/>
  <c r="AL255" i="9"/>
  <c r="AL22" i="9"/>
  <c r="AL273" i="9"/>
  <c r="AL122" i="9"/>
  <c r="AL308" i="9"/>
  <c r="AL44" i="9"/>
  <c r="AL109" i="9"/>
  <c r="AL110" i="9"/>
  <c r="AL188" i="9"/>
  <c r="AL45" i="9"/>
  <c r="AL260" i="9"/>
  <c r="AL312" i="9"/>
  <c r="AL219" i="9"/>
  <c r="AL114" i="9"/>
  <c r="AL227" i="9"/>
  <c r="AL99" i="9"/>
  <c r="AL202" i="9"/>
  <c r="AL278" i="9"/>
  <c r="AL299" i="9"/>
  <c r="AL51" i="9"/>
  <c r="AL209" i="9"/>
  <c r="AL137" i="9"/>
  <c r="AL234" i="9"/>
  <c r="AL210" i="9"/>
  <c r="AL87" i="9"/>
  <c r="AL182" i="9"/>
  <c r="AL69" i="9"/>
  <c r="AL151" i="9"/>
  <c r="AL316" i="9"/>
</calcChain>
</file>

<file path=xl/sharedStrings.xml><?xml version="1.0" encoding="utf-8"?>
<sst xmlns="http://schemas.openxmlformats.org/spreadsheetml/2006/main" count="418" uniqueCount="417">
  <si>
    <t>Presupuesto 2014 Situado Municipal</t>
  </si>
  <si>
    <t>Estructura %</t>
  </si>
  <si>
    <t>En Bolívares Fuertes y %</t>
  </si>
  <si>
    <t>Recursos Asignados a los Municipios</t>
  </si>
  <si>
    <t>Municipios por Estado</t>
  </si>
  <si>
    <t>Presupuesto 2014  Transferencia de Salud a Municipios</t>
  </si>
  <si>
    <t>Tabla 2</t>
  </si>
  <si>
    <t>Crédito Adicional Decreto 909 22/04/2014 G.O. 40.396 22-04-2014 por concepto de Transferencias de Capital al Poder Municipal</t>
  </si>
  <si>
    <t xml:space="preserve"> Decreto 882  G.O. 40.401 de fecha  29-04-2014, por concepto de Transferencias Corrientes al Poder Municipal (*)</t>
  </si>
  <si>
    <t>(*) Corresponde a la Corrección del Crédito Adicional  aprobado mediante Decreto 882 08/04/2014 publicado en  G.O. 40.389 de fecha 08-04-2014, por concepto de Transferencias Corrientes al Poder Municipal por la cantidad de Bs. 538.993.681</t>
  </si>
  <si>
    <t>Crédito Adicional Decreto 741 21/01/2014 G.O. 40.338 de fecha 21-01-2014,  por concepto de Situado Municipal</t>
  </si>
  <si>
    <t>Crédito Adicional autorizado al Distrito Capital G.O. 40.415 de fecha 20-05-2014,  por concepto de Transferencias Corrientes al Poder Municipal</t>
  </si>
  <si>
    <t>Crédito Adicional Decreto 1043 17/06/2014 G.O. 40.435 17-06-2014 por concepto de Transferencias corrientes al poder Municipal</t>
  </si>
  <si>
    <t>Crédito Adicional Decreto 1045 17/06/2014 G.O. 40.435 17-06-2014 por concepto de Transferencias corrientes al poder Municipal</t>
  </si>
  <si>
    <t>Crédito Adicional Decreto 1092 08/07/2014 G.O. 40.449 08-07-2014 por concepto de Transferencias de Capital al Poder Municipal</t>
  </si>
  <si>
    <t>A nivel Municipal solo le asignò una Transferencia de Bs. 15.000.000 al Municipio San Casimiro del Estado Aragua.</t>
  </si>
  <si>
    <t>(**) Corresponde a Crèdito Adicional aprobado al Ministerio del Poder Popular para el Transito Terrestre por la cantidad de Bs. 5.169.590.032,73 para obras de vialidad (Construcciones y Mejoras de carreteras, rehabilitaciòn, reparaciòn y mantenimiento a nivel nacional). De dichos recursos  el 77,6% fue asignadoa partidas del Ministerio para obras en distintos estados y Municipios del paìs y 23, 4 % (1.158.000.000) fue asignado a Transferencias de capital para financiar obras de vialidad en las Gobernaciones y Alcaldias.</t>
  </si>
  <si>
    <t>Crédito Adicional Decreto 1136 22/07/2014 G.O. 40.460  23-07-2014 mediante la cual se aprueba un crèdito adicional al Ministerio del PP de Transito Terrestre  que incluye Transferencias de Capital al Poder Municipal (**)</t>
  </si>
  <si>
    <t>Crédito Adicional Decreto 1160 12/08/2014 G.O. 40.473 12-08-2014 por concepto de Transferencias Corrientes al Poder Municipal</t>
  </si>
  <si>
    <t>Crédito Adicional Decreto 1160 12/08/2014 G.O. 40.473 12-08-2014 por concepto de Transferencias de Capital al Poder Municipal</t>
  </si>
  <si>
    <t>Crédito Adicional Decreto 1095 08/07/2014 G.O. 40.449 08-07-2014 por concepto de Transferencias corrientes al Poder Municipal</t>
  </si>
  <si>
    <t>% de Incremento en recursos asignados por concepto de Situado Municipal con respecto al Presupuesto Inicial</t>
  </si>
  <si>
    <t>% de Incremento en recursos asignados por concepto de Transferencias de capital con respecto al Presupuesto Inicial</t>
  </si>
  <si>
    <t>% de Incremento en recursos asignados por concepto de Transferencias Corrientes con respecto al Presupuesto Inicial</t>
  </si>
  <si>
    <t>(***) Incluye crédito adicionalpor Bs. 24.031.128para programa de seguridad Policia.</t>
  </si>
  <si>
    <t>Crédito Adicional Decreto 1336  21/10/2014 G.O. 40.523  21-10-2014 por concepto de Transferencias Corrientes al Poder Municipal</t>
  </si>
  <si>
    <t>Crédito Adicional Decreto 1302  07/10/2014 G.O. 40.513  07-10-2014 por concepto de Transferencias Corrientes al Poder Municipal</t>
  </si>
  <si>
    <t>Crédito Adicional Decreto 1187 14/08/2014 G.O. 40.475 14-08-2014 por concepto de Transferencias Corrientes al Poder Municipal (1ra porción CA Incremento 30% Salario Minimo</t>
  </si>
  <si>
    <t>Crédito Adicional Decreto 1377 11/11/2014 G.O. 6,146 Extraordinaria 11-11-2014 por concepto de Situado Municipal (para cubrir  insuficiencias en materia laboral y aguinaldos)</t>
  </si>
  <si>
    <t>Crédito Adicional Decreto 1376  11/11/2014 G.O.  6.146 Extraordinaria  11-11-2014 por concepto de Situado Municipal (2da porción C.A. Incremento 30% Salario Minimo)</t>
  </si>
  <si>
    <t>Crédito Adicional Decreto 1455 18/11/2014 G.O. 40.543 Extraordinaria 18-11-2014 por concepto de Situado Municipal (asignación y control de los aportes constitucionales y legales)</t>
  </si>
  <si>
    <t xml:space="preserve">Crédito Adicional Decreto 1456 18/11/2014 G.O. 40.543 Extraordinaria 18-11-2014 por concepto de Situado Municipal </t>
  </si>
  <si>
    <t>Crédito Adicional Decreto 1502 02/12/2014 G.O. 40.553 Extraordinaria 02-12-2014 por concepto de Transferencias corrientes al poder municipal</t>
  </si>
  <si>
    <t>Crédito Adicional Decreto 1514 09/12/2014 G.O. 6157 Extraordinaria 09-12-2014 por concepto de Transferencias corrientes al poder municipal</t>
  </si>
  <si>
    <t>Crédito Adicional 18/12/2014 G.O. 40565 por concepto de Transferencias corrientes al poder municipal</t>
  </si>
  <si>
    <t>Crédito Adicional Decreto 1514 09/12/2014 G.O. 40568 Extraordinaria 09-12-2014 por concepto de Transferencias corrientes al poder municipal</t>
  </si>
  <si>
    <t xml:space="preserve">Presupuesto + Créditos Adicionales 2014 </t>
  </si>
  <si>
    <t>Crédito Adicional decreto 1546 18/12/2014 G.O. 40565 por concepto de Transferencias corrientes al poder municipal</t>
  </si>
  <si>
    <t>Crédito Adicional Decreto 1559 23/12/2014 G.O. 40568  por concepto de Transferencias corrientes al poder municipal</t>
  </si>
  <si>
    <t>Crédito Adicional Decreto 1565 23/12/2014 G.O. 6157  extraordinaria 23/12/2014 por concepto de Transferencias corrientes al poder municipal</t>
  </si>
  <si>
    <t xml:space="preserve">Total Recursos adicionales Asignados por Situado, Transferencias Corrientes y Transferencias de Capital </t>
  </si>
  <si>
    <t xml:space="preserve">% de Incremento por recursos  adicionales asignados por Situado, Transferencias Corrientes y Transferencias de Capital con respecto al Presupuesto Inicial </t>
  </si>
  <si>
    <t>FCI 2014</t>
  </si>
  <si>
    <t>Recursos iniciales Totales</t>
  </si>
  <si>
    <t>Monto total</t>
  </si>
  <si>
    <t>Total C.A. asignados por Concepto de Situado Municipal 2014</t>
  </si>
  <si>
    <t>Presupuesto total: Asignación original + Créditos adicionales</t>
  </si>
  <si>
    <t>Estructura % del presupuesto modificado</t>
  </si>
  <si>
    <t>Población</t>
  </si>
  <si>
    <t>Partido Político de gobierno</t>
  </si>
  <si>
    <t>Número de CA</t>
  </si>
  <si>
    <t>Total C.A. asignados por Concepto Transferencias  Corrientes 2014</t>
  </si>
  <si>
    <t>Total C.A. asignados por Concepto Transferencias de Capital 2014</t>
  </si>
  <si>
    <t>Fuente: ONAPRE Ley de Presupuesto 2014. Decretos Presidenciales publicados en las Gacetas Oficiales  mencionadas.INE Proyecciones de Población con base al censo 2011. Elaboración Propia</t>
  </si>
  <si>
    <t>Crédito Adicional Decreto 845 26/02/2014 G.O. 40.379  25-03-2014, por concepto de Transferencias de Capital al Poder Municipal.</t>
  </si>
  <si>
    <t>01Municipio Libertador</t>
  </si>
  <si>
    <t>02Municipio Atures</t>
  </si>
  <si>
    <t>02Municipio Alto Orinoco</t>
  </si>
  <si>
    <t>02Municipio Atabapo</t>
  </si>
  <si>
    <t>02Municipio Autana</t>
  </si>
  <si>
    <t>02Municipio Manapiare</t>
  </si>
  <si>
    <t>02Municipio Río Negro</t>
  </si>
  <si>
    <t>03Municipio Anaco</t>
  </si>
  <si>
    <t>03Municipio Aragua</t>
  </si>
  <si>
    <t>03Municipio Simón Bolívar</t>
  </si>
  <si>
    <t>03Municipio Manuel Ezequiel Bruzual</t>
  </si>
  <si>
    <t>03Municipio Francisco del Carmen Carvajal</t>
  </si>
  <si>
    <t>03Municipio Juan Manuel Cajigal</t>
  </si>
  <si>
    <t>03Municipio Diego Bautista Urbaneja</t>
  </si>
  <si>
    <t>03Municipio Pedro María Freites</t>
  </si>
  <si>
    <t>03Municipio San José de Guanipa</t>
  </si>
  <si>
    <t>03Municipio Guanta</t>
  </si>
  <si>
    <t>03Municipio Independencia</t>
  </si>
  <si>
    <t>03Municipio Libertad</t>
  </si>
  <si>
    <t>03Municipio Francisco de Miranda</t>
  </si>
  <si>
    <t>03Municipio José Gregorio Monagas</t>
  </si>
  <si>
    <t>03Municipio Fernando de Peñalver</t>
  </si>
  <si>
    <t>03Municipio Píritu</t>
  </si>
  <si>
    <t>03Municipio Simón Rodríguez</t>
  </si>
  <si>
    <t>03Municipio Juan Antonio Sotillo</t>
  </si>
  <si>
    <t>03Municipio San Juan de Capistrano</t>
  </si>
  <si>
    <t>03Municipio Sir Mac Gregor</t>
  </si>
  <si>
    <t>03Municipio Santa Ana</t>
  </si>
  <si>
    <t>04Municipio Achaguas</t>
  </si>
  <si>
    <t>04Municipio Biruaca</t>
  </si>
  <si>
    <t>04Municipio Muñoz</t>
  </si>
  <si>
    <t>04Municipio Páez</t>
  </si>
  <si>
    <t>04Municipio Pedro Camejo</t>
  </si>
  <si>
    <t>04Municipio Rómulo Gallegos</t>
  </si>
  <si>
    <t>04Municipio San Fernando</t>
  </si>
  <si>
    <t>26Distrito del Alto Apure</t>
  </si>
  <si>
    <t>05Municipio Sucre</t>
  </si>
  <si>
    <t>05Municipio Bolívar</t>
  </si>
  <si>
    <t>05Municipio Camatagua</t>
  </si>
  <si>
    <t>05Municipio Girardot</t>
  </si>
  <si>
    <t>05Municipio José Angel Lamas</t>
  </si>
  <si>
    <t>05Municipio José Félix Ribas</t>
  </si>
  <si>
    <t>05Municipio Libertador</t>
  </si>
  <si>
    <t>05Municipio Santiago Mariño</t>
  </si>
  <si>
    <t>05Municipio Mario Briceño Iragorry</t>
  </si>
  <si>
    <t>05Municipio San Casimiro</t>
  </si>
  <si>
    <t>05Municipio San Sebastián</t>
  </si>
  <si>
    <t>05Municipio Santos Michelena</t>
  </si>
  <si>
    <t>05Municipio Tovar</t>
  </si>
  <si>
    <t>05Municipio Urdaneta</t>
  </si>
  <si>
    <t>05Municipio Zamora</t>
  </si>
  <si>
    <t>05Municipio José Rafael Revenga</t>
  </si>
  <si>
    <t>05Municipio Francisco Linares Alcántara</t>
  </si>
  <si>
    <t>05Municipio Ocumare de la Costa de Oro</t>
  </si>
  <si>
    <t>06Municipio Alberto Arvelo Torrealba</t>
  </si>
  <si>
    <t>06Municipio Antonio José de Sucre</t>
  </si>
  <si>
    <t>06Municipio Arismendi</t>
  </si>
  <si>
    <t>06Municipio Barinas</t>
  </si>
  <si>
    <t>06Municipio Bolívar</t>
  </si>
  <si>
    <t>06Municipio Cruz Paredes</t>
  </si>
  <si>
    <t>06Municipio Ezequiel Zamora</t>
  </si>
  <si>
    <t>06Municipio Obispos</t>
  </si>
  <si>
    <t>06Municipio Pedraza</t>
  </si>
  <si>
    <t>06Municipio Rojas</t>
  </si>
  <si>
    <t>06Municipio Sosa</t>
  </si>
  <si>
    <t>06Municipio Andrés Eloy Blanco</t>
  </si>
  <si>
    <t>07Municipio Caroní</t>
  </si>
  <si>
    <t>07Municipio Cedeño</t>
  </si>
  <si>
    <t>07Municipio El Callao</t>
  </si>
  <si>
    <t>07Municipio Gran Sabana</t>
  </si>
  <si>
    <t>07Municipio Heres</t>
  </si>
  <si>
    <t>07Municipio Piar</t>
  </si>
  <si>
    <t>07Municipio Bolivariano Angostura (anteriormente llamado Raúl Leoni)</t>
  </si>
  <si>
    <t>07Municipio Roscio</t>
  </si>
  <si>
    <t>07Municipio Sifontes</t>
  </si>
  <si>
    <t>07Municipio Sucre</t>
  </si>
  <si>
    <t>07Municipio Padre Pedro Chien</t>
  </si>
  <si>
    <t>08Municipio Bejuma</t>
  </si>
  <si>
    <t>08Municipio Carlos Arvelo</t>
  </si>
  <si>
    <t>08Municipio Diego Ibarra</t>
  </si>
  <si>
    <t>08Municipio Guacara</t>
  </si>
  <si>
    <t>08Municipio Juan José Mora</t>
  </si>
  <si>
    <t>08Municipio Miranda</t>
  </si>
  <si>
    <t>08Municipio Montalbán</t>
  </si>
  <si>
    <t>08Municipio Puerto Cabello</t>
  </si>
  <si>
    <t xml:space="preserve">08Municipio San Joaquín </t>
  </si>
  <si>
    <t>08Municipio Valencia</t>
  </si>
  <si>
    <t>08Municipio Libertador</t>
  </si>
  <si>
    <t>08Municipio Los Guayos</t>
  </si>
  <si>
    <t>08Municipio Naguanagua</t>
  </si>
  <si>
    <t>08Municipio San Diego</t>
  </si>
  <si>
    <t>09Municipio Anzoátegui</t>
  </si>
  <si>
    <t>09Municipio Girardot</t>
  </si>
  <si>
    <t>09Municipio Pao de San Juan Bautista</t>
  </si>
  <si>
    <t>09Municipio Ricaurte</t>
  </si>
  <si>
    <t>09Municipio Tinaco</t>
  </si>
  <si>
    <t>09Municipio Lima Blanco</t>
  </si>
  <si>
    <t>09Municipio Rómulo Gallegos</t>
  </si>
  <si>
    <t>10Municipio Tucupita</t>
  </si>
  <si>
    <t>10Municipio Antonio Díaz</t>
  </si>
  <si>
    <t>10Municipio Casacoima</t>
  </si>
  <si>
    <t>10Municipio Pedernales</t>
  </si>
  <si>
    <t>11Municipio Acosta</t>
  </si>
  <si>
    <t>11Municipio Bolívar</t>
  </si>
  <si>
    <t>11Municipio Buchivacoa</t>
  </si>
  <si>
    <t>11Municipio Cacique Manaure</t>
  </si>
  <si>
    <t>11Municipio Carirubana</t>
  </si>
  <si>
    <t>11Municipio Colina</t>
  </si>
  <si>
    <t>11Municipio Dabajuro</t>
  </si>
  <si>
    <t>11Municipio Democracia</t>
  </si>
  <si>
    <t>11Municipio Falcón</t>
  </si>
  <si>
    <t>11Municipio Federación</t>
  </si>
  <si>
    <t>11Municipio Jacura</t>
  </si>
  <si>
    <t>11Municipio Unión</t>
  </si>
  <si>
    <t>11Municipio Los Taques</t>
  </si>
  <si>
    <t>11Municipio Mauroa</t>
  </si>
  <si>
    <t>11Municipio Miranda</t>
  </si>
  <si>
    <t>11Municipio Monseñor Iturriza</t>
  </si>
  <si>
    <t>11Municipio Palmasola</t>
  </si>
  <si>
    <t>11Municipio Petit</t>
  </si>
  <si>
    <t>11Municipio Píritu</t>
  </si>
  <si>
    <t xml:space="preserve">11Municipio San Francisco </t>
  </si>
  <si>
    <t>11Municipio Silva</t>
  </si>
  <si>
    <t>11Municipio Zamora</t>
  </si>
  <si>
    <t>11Municipio Sucre</t>
  </si>
  <si>
    <t>11Municipio Tocópero</t>
  </si>
  <si>
    <t>11Municipio Urumaco</t>
  </si>
  <si>
    <t>12Municipio Camaguán</t>
  </si>
  <si>
    <t>12Municipio Chaguaramas</t>
  </si>
  <si>
    <t>12Municipio El Socorro</t>
  </si>
  <si>
    <t>12Municipio Leonardo Infante</t>
  </si>
  <si>
    <t>12Municipio Las Mercedes</t>
  </si>
  <si>
    <t>12Municipio Julián Mellado</t>
  </si>
  <si>
    <t>12Municipio Francisco de Miranda</t>
  </si>
  <si>
    <t>12Municipio José Tadeo Monagas</t>
  </si>
  <si>
    <t>12Municipio Ortiz</t>
  </si>
  <si>
    <t>12Municipio José Félix Ribas</t>
  </si>
  <si>
    <t>12Municipio Juan Germán Roscio</t>
  </si>
  <si>
    <t>12Municipio Santa María de Ipire</t>
  </si>
  <si>
    <t>12Municipio San José de Guaribe</t>
  </si>
  <si>
    <t>12Municipio Pedro Zaraza</t>
  </si>
  <si>
    <t>12Municipio San Gerónimo de Guayabal</t>
  </si>
  <si>
    <t>13Municipio Andrés Eloy Blanco</t>
  </si>
  <si>
    <t>13Municipio Crespo</t>
  </si>
  <si>
    <t>13Municipio Iribarren</t>
  </si>
  <si>
    <t>13Municipio Jiménez</t>
  </si>
  <si>
    <t xml:space="preserve">13Municipio Morán </t>
  </si>
  <si>
    <t>13Municipio Palavecino</t>
  </si>
  <si>
    <t>13Municipio Simón Planas</t>
  </si>
  <si>
    <t>13Municipio Torres</t>
  </si>
  <si>
    <t>13Municipio Urdaneta</t>
  </si>
  <si>
    <t>14Municipio Alberto Adriani</t>
  </si>
  <si>
    <t>14Municipio Andrés Bello</t>
  </si>
  <si>
    <t>14Municipio Antonio Pinto Salinas</t>
  </si>
  <si>
    <t>14Municipio Acarigua</t>
  </si>
  <si>
    <t>14Municipio Arzobispo Chacón</t>
  </si>
  <si>
    <t>14Municipio Campo Elías</t>
  </si>
  <si>
    <t>14Municipio Caracciolo Parra Olmedo</t>
  </si>
  <si>
    <t>14Municipio Cardenal Quintero</t>
  </si>
  <si>
    <t>14Municipio Guaraque</t>
  </si>
  <si>
    <t>14Municipio Julio César Salas</t>
  </si>
  <si>
    <t>14Municipio Justo Briceño</t>
  </si>
  <si>
    <t>14Municipio Libertador</t>
  </si>
  <si>
    <t>14Municipio Miranda</t>
  </si>
  <si>
    <t>14Municipio Obispo Ramos de Lora</t>
  </si>
  <si>
    <t>14Municipio Padre Noguera</t>
  </si>
  <si>
    <t xml:space="preserve">14Municipio Pueblo Llano </t>
  </si>
  <si>
    <t>14Municipio Rangel</t>
  </si>
  <si>
    <t>14Municipio Rivas Dávila</t>
  </si>
  <si>
    <t>14Municipio Santos Marquina</t>
  </si>
  <si>
    <t>14Municipio Sucre</t>
  </si>
  <si>
    <t>14Municipio Tovar</t>
  </si>
  <si>
    <t xml:space="preserve">14Municipio Tulio Febres Cordero </t>
  </si>
  <si>
    <t>14Municipio Zea</t>
  </si>
  <si>
    <t>15Municipio Acevedo</t>
  </si>
  <si>
    <t>15Municipio Andrés Bello</t>
  </si>
  <si>
    <t>15Municipio Baruta</t>
  </si>
  <si>
    <t>15Municipio Brión</t>
  </si>
  <si>
    <t>15Municipio Carrizal</t>
  </si>
  <si>
    <t>15Municipio Cristóbal Rojas</t>
  </si>
  <si>
    <t>15Municipio Buróz</t>
  </si>
  <si>
    <t>15Municipio Chacao</t>
  </si>
  <si>
    <t>15Municipio Guaicaipuro</t>
  </si>
  <si>
    <t>15Municipio El Hatillo</t>
  </si>
  <si>
    <t>15Municipio Independencia</t>
  </si>
  <si>
    <t>15Municipio Lander</t>
  </si>
  <si>
    <t>15Municipio Los Salias</t>
  </si>
  <si>
    <t>15Municipio Páez</t>
  </si>
  <si>
    <t>15Municipio Paz Castillo</t>
  </si>
  <si>
    <t>15Municipio Pedro Gual</t>
  </si>
  <si>
    <t>15Municipio Plaza</t>
  </si>
  <si>
    <t>15Municipio Simón Bolívar</t>
  </si>
  <si>
    <t>15Municipio Sucre</t>
  </si>
  <si>
    <t>15Municipio Urdaneta</t>
  </si>
  <si>
    <t>15Municipio Zamora</t>
  </si>
  <si>
    <t>16Municipio Acosta</t>
  </si>
  <si>
    <t>16Municipio Bolívar</t>
  </si>
  <si>
    <t>16Municipio Caripe</t>
  </si>
  <si>
    <t>16Municipio Cedeño</t>
  </si>
  <si>
    <t>16Municipio Ezequiel Zamora</t>
  </si>
  <si>
    <t>16Municipio Libertador</t>
  </si>
  <si>
    <t xml:space="preserve">16Municipio Maturín </t>
  </si>
  <si>
    <t>16Municipio Piar</t>
  </si>
  <si>
    <t>16Municipio Punceres</t>
  </si>
  <si>
    <t>16Municipio Sotillo</t>
  </si>
  <si>
    <t>16Municipio Aguasay</t>
  </si>
  <si>
    <t>16Municipio Santa Barbara</t>
  </si>
  <si>
    <t>16Municipio Uracoa</t>
  </si>
  <si>
    <t>17Municipio Antolín del Campo</t>
  </si>
  <si>
    <t>17Municipio Arismendi</t>
  </si>
  <si>
    <t>17Municipio Díaz</t>
  </si>
  <si>
    <t>17Municipio García</t>
  </si>
  <si>
    <t>17Municipio Gómez</t>
  </si>
  <si>
    <t>17Municipio Maneiro</t>
  </si>
  <si>
    <t>17Municipio Marcano</t>
  </si>
  <si>
    <t>17Municipio Mariño</t>
  </si>
  <si>
    <t>17Municipio Península de Macanao</t>
  </si>
  <si>
    <t>17Municipio Tubores</t>
  </si>
  <si>
    <t>17Municipio Villalba</t>
  </si>
  <si>
    <t>18Municipio Agua Blanca</t>
  </si>
  <si>
    <t>18Municipio Araure</t>
  </si>
  <si>
    <t>18Municipio Esteller</t>
  </si>
  <si>
    <t>18Municipio Guanare</t>
  </si>
  <si>
    <t>18Municipio Guanarito</t>
  </si>
  <si>
    <t>18Municipio Monseñor José Vicente de Unda</t>
  </si>
  <si>
    <t>18Municipio Ospino</t>
  </si>
  <si>
    <t>18Municipio Páez</t>
  </si>
  <si>
    <t>18Municipio Papelón</t>
  </si>
  <si>
    <t>18Municipio San Genaro de Boconoíto</t>
  </si>
  <si>
    <t>18Municipio San Rafael de Onoto</t>
  </si>
  <si>
    <t>18Municipio Santa Rosalía</t>
  </si>
  <si>
    <t>18Municipio Sucre</t>
  </si>
  <si>
    <t>18Municipio Turén</t>
  </si>
  <si>
    <t>19Municipio Andrés Eloy Blanco</t>
  </si>
  <si>
    <t>19Municipio Andrés Mata</t>
  </si>
  <si>
    <t>19Municipio Arismendi</t>
  </si>
  <si>
    <t>19Municipio Benítez</t>
  </si>
  <si>
    <t>19Municipio Bermúdez</t>
  </si>
  <si>
    <t>19Municipio Bolívar</t>
  </si>
  <si>
    <t>19Municipio  Cajigal</t>
  </si>
  <si>
    <t>19Municipio Cruz Salmerón Acosta</t>
  </si>
  <si>
    <t>19Municipio Libertador</t>
  </si>
  <si>
    <t>19Municipio Mariño</t>
  </si>
  <si>
    <t>19Municipio Mejía</t>
  </si>
  <si>
    <t>19Municipio Montes</t>
  </si>
  <si>
    <t>19Municipio Ribero</t>
  </si>
  <si>
    <t>19Municipio Sucre</t>
  </si>
  <si>
    <t>19Municipio Valdez</t>
  </si>
  <si>
    <t>20Municipio Andrés Bello</t>
  </si>
  <si>
    <t>20Municipio Ayacucho</t>
  </si>
  <si>
    <t>20Municipio Bolívar</t>
  </si>
  <si>
    <t>20Municipio Cárdenas</t>
  </si>
  <si>
    <t>20Municipio Córdoba</t>
  </si>
  <si>
    <t>20Municipio Fernández Feo</t>
  </si>
  <si>
    <t>20Municipio García de Hevia</t>
  </si>
  <si>
    <t>20Municipio Guásimos</t>
  </si>
  <si>
    <t>20Municipio Independencia</t>
  </si>
  <si>
    <t>20Municipio Jáuregui</t>
  </si>
  <si>
    <t xml:space="preserve">20Municipio Junín </t>
  </si>
  <si>
    <t>20Municipio Libertad</t>
  </si>
  <si>
    <t>20Municipio Libertador</t>
  </si>
  <si>
    <t>20Municipio Lobatera</t>
  </si>
  <si>
    <t>20Municipio Michelena</t>
  </si>
  <si>
    <t>20Municipio Panamericano</t>
  </si>
  <si>
    <t>20Municipio Pedro María Ureña</t>
  </si>
  <si>
    <t>20Municipio Samuel Darío Maldonado</t>
  </si>
  <si>
    <t>20Municipio San Cristóbal</t>
  </si>
  <si>
    <t xml:space="preserve">20Municipio Seboruco </t>
  </si>
  <si>
    <t>20Municipio Sucre</t>
  </si>
  <si>
    <t>20Municipio Uribante</t>
  </si>
  <si>
    <t>20Municipio José María Vargas</t>
  </si>
  <si>
    <t>20Municipio Antonio Rómulo Costa</t>
  </si>
  <si>
    <t>20Municipio Francisco de Miranda</t>
  </si>
  <si>
    <t>20Municipio Rafael Urdaneta</t>
  </si>
  <si>
    <t>20Municipio Simón Rodríguez</t>
  </si>
  <si>
    <t>20Municipio Torbes</t>
  </si>
  <si>
    <t>20Municipio San Judas Tadeo</t>
  </si>
  <si>
    <t>21Municipio Boconó</t>
  </si>
  <si>
    <t>21Municipio Candelaria</t>
  </si>
  <si>
    <t>21Municipio Carache</t>
  </si>
  <si>
    <t>21Municipio Escuque</t>
  </si>
  <si>
    <t>21Municipio Miranda</t>
  </si>
  <si>
    <t>21Municipio Monte Carmelo</t>
  </si>
  <si>
    <t>21Municipio Motatán</t>
  </si>
  <si>
    <t>21Municipio Pampán</t>
  </si>
  <si>
    <t>21Municipio Rafael Rangel</t>
  </si>
  <si>
    <t>21Municipio San Rafael de Carvajal</t>
  </si>
  <si>
    <t>21Municipio Sucre</t>
  </si>
  <si>
    <t>21Municipio Trujillo</t>
  </si>
  <si>
    <t>21Municipio Urdaneta</t>
  </si>
  <si>
    <t>21Municipio Valera</t>
  </si>
  <si>
    <t>21Municipio Andrés Bello</t>
  </si>
  <si>
    <t>21Municipio Bolívar</t>
  </si>
  <si>
    <t>21Municipio Juan Vicente Campo Elías</t>
  </si>
  <si>
    <t>21Municipio José Felipe Márquez Cañizalez</t>
  </si>
  <si>
    <t>21Municipio La Ceiba</t>
  </si>
  <si>
    <t>21Municipio Pampanito</t>
  </si>
  <si>
    <t>22Municipio Bolívar</t>
  </si>
  <si>
    <t>22Municipio Bruzual</t>
  </si>
  <si>
    <t>22Municipio José Antonio Páez</t>
  </si>
  <si>
    <t>22Municipio Nirgua</t>
  </si>
  <si>
    <t>22Municipio Peña</t>
  </si>
  <si>
    <t>22Municipio San Felipe</t>
  </si>
  <si>
    <t>22Municipio Sucre</t>
  </si>
  <si>
    <t>22Municipio Urachiche</t>
  </si>
  <si>
    <t>22Municipio Arístide Bastidas</t>
  </si>
  <si>
    <t>22Municipio Cocorote</t>
  </si>
  <si>
    <t>22Municipio Independencia</t>
  </si>
  <si>
    <t>22Municipio La Trinidad</t>
  </si>
  <si>
    <t>22Municipio Manuel Monge</t>
  </si>
  <si>
    <t>22Municipio Veroes</t>
  </si>
  <si>
    <t xml:space="preserve">23Municipio Almirante Padilla </t>
  </si>
  <si>
    <t>23Municipio Baralt</t>
  </si>
  <si>
    <t>23Municipio Cabimas</t>
  </si>
  <si>
    <t>23Municipio Catatumbo</t>
  </si>
  <si>
    <t>23Municipio Colón</t>
  </si>
  <si>
    <t>23Municipio Jesús Enrique Lossada</t>
  </si>
  <si>
    <t>23Municipio La Cañada de Urdaneta</t>
  </si>
  <si>
    <t>23Municipio Lagunillas</t>
  </si>
  <si>
    <t>23Municipio Mara</t>
  </si>
  <si>
    <t>23Municipio Marcaibo</t>
  </si>
  <si>
    <t>23Municipio Miranda</t>
  </si>
  <si>
    <t>23Municipio Indígena Bolivariano Guajira</t>
  </si>
  <si>
    <t>23Municipio Machiques de Perijá</t>
  </si>
  <si>
    <t>23Municipio Rosario de Perijá</t>
  </si>
  <si>
    <t>23Municipio Santa Rita</t>
  </si>
  <si>
    <t>23Municipio Sucre</t>
  </si>
  <si>
    <t>23Municipio Valmore Rodríguez</t>
  </si>
  <si>
    <t>23Municipio Francisco Javier Pulgar</t>
  </si>
  <si>
    <t>23Municipio Jesús María Semprún</t>
  </si>
  <si>
    <t xml:space="preserve">23Municipio San Francisco </t>
  </si>
  <si>
    <t>23Municipio Simón Bolívar</t>
  </si>
  <si>
    <t>24Municipio Vargas</t>
  </si>
  <si>
    <t>25Área Metropolitana de Caracas</t>
  </si>
  <si>
    <t>01Distrito Capital</t>
  </si>
  <si>
    <t>02Amazonas</t>
  </si>
  <si>
    <t>03Anzoátegui</t>
  </si>
  <si>
    <t>04Apure</t>
  </si>
  <si>
    <t>05Aragua</t>
  </si>
  <si>
    <t>06Barinas</t>
  </si>
  <si>
    <t>07Bolívar</t>
  </si>
  <si>
    <t>08Carabobo</t>
  </si>
  <si>
    <t>09Cojedes</t>
  </si>
  <si>
    <t>10Delta Amacuro</t>
  </si>
  <si>
    <t>11Falcón</t>
  </si>
  <si>
    <t>12Guárico</t>
  </si>
  <si>
    <t>13Lara</t>
  </si>
  <si>
    <t>14Mérida</t>
  </si>
  <si>
    <t>15Miranda</t>
  </si>
  <si>
    <t>16Monagas</t>
  </si>
  <si>
    <t>17Nueva Esparta</t>
  </si>
  <si>
    <t>18Portuguesa</t>
  </si>
  <si>
    <t>19Sucre</t>
  </si>
  <si>
    <t>20Táchira</t>
  </si>
  <si>
    <t>21Trujillo</t>
  </si>
  <si>
    <t>22Yaracuy</t>
  </si>
  <si>
    <t>23Zulia</t>
  </si>
  <si>
    <t>24Vargas</t>
  </si>
  <si>
    <t xml:space="preserve">26Distrito del Alto Apure </t>
  </si>
  <si>
    <t>02Municipio Maroa (antes Guainía)</t>
  </si>
  <si>
    <t>09Municipio Tinaquillo (antes Falcón)</t>
  </si>
  <si>
    <t>09Municipio Ezequiel Zamora (antes San Carlos)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</si>
</sst>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General_)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Courier"/>
      <family val="3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8">
    <xf numFmtId="0" fontId="0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5" fontId="6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9">
    <xf numFmtId="0" fontId="0" fillId="0" borderId="0" xfId="0"/>
    <xf numFmtId="3" fontId="1" fillId="0" borderId="1" xfId="0" applyNumberFormat="1" applyFont="1" applyBorder="1" applyAlignment="1">
      <alignment horizontal="center"/>
    </xf>
    <xf numFmtId="0" fontId="1" fillId="0" borderId="0" xfId="0" applyFont="1"/>
    <xf numFmtId="4" fontId="1" fillId="0" borderId="0" xfId="0" applyNumberFormat="1" applyFont="1"/>
    <xf numFmtId="3" fontId="2" fillId="3" borderId="1" xfId="0" applyNumberFormat="1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 wrapText="1"/>
    </xf>
    <xf numFmtId="3" fontId="1" fillId="0" borderId="1" xfId="0" applyNumberFormat="1" applyFont="1" applyBorder="1"/>
    <xf numFmtId="4" fontId="1" fillId="0" borderId="0" xfId="0" applyNumberFormat="1" applyFont="1" applyBorder="1"/>
    <xf numFmtId="10" fontId="1" fillId="0" borderId="0" xfId="0" applyNumberFormat="1" applyFont="1"/>
    <xf numFmtId="10" fontId="1" fillId="0" borderId="0" xfId="0" applyNumberFormat="1" applyFont="1" applyAlignment="1">
      <alignment horizontal="center"/>
    </xf>
    <xf numFmtId="4" fontId="1" fillId="0" borderId="0" xfId="0" applyNumberFormat="1" applyFont="1" applyFill="1"/>
    <xf numFmtId="4" fontId="1" fillId="0" borderId="0" xfId="0" applyNumberFormat="1" applyFont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4" fontId="2" fillId="2" borderId="0" xfId="0" applyNumberFormat="1" applyFont="1" applyFill="1" applyBorder="1" applyAlignment="1">
      <alignment horizontal="center"/>
    </xf>
    <xf numFmtId="10" fontId="2" fillId="2" borderId="0" xfId="0" applyNumberFormat="1" applyFont="1" applyFill="1" applyAlignment="1">
      <alignment horizontal="center"/>
    </xf>
    <xf numFmtId="4" fontId="2" fillId="0" borderId="1" xfId="0" applyNumberFormat="1" applyFont="1" applyBorder="1"/>
    <xf numFmtId="4" fontId="2" fillId="3" borderId="1" xfId="0" applyNumberFormat="1" applyFont="1" applyFill="1" applyBorder="1" applyAlignment="1">
      <alignment horizontal="center" wrapText="1"/>
    </xf>
    <xf numFmtId="4" fontId="2" fillId="4" borderId="1" xfId="0" applyNumberFormat="1" applyFont="1" applyFill="1" applyBorder="1" applyAlignment="1">
      <alignment horizontal="center" wrapText="1"/>
    </xf>
    <xf numFmtId="4" fontId="2" fillId="5" borderId="1" xfId="0" applyNumberFormat="1" applyFont="1" applyFill="1" applyBorder="1" applyAlignment="1">
      <alignment horizontal="center" wrapText="1"/>
    </xf>
    <xf numFmtId="4" fontId="2" fillId="5" borderId="2" xfId="0" applyNumberFormat="1" applyFont="1" applyFill="1" applyBorder="1" applyAlignment="1">
      <alignment horizontal="center" wrapText="1"/>
    </xf>
    <xf numFmtId="4" fontId="2" fillId="2" borderId="2" xfId="0" applyNumberFormat="1" applyFont="1" applyFill="1" applyBorder="1" applyAlignment="1">
      <alignment horizontal="center" wrapText="1"/>
    </xf>
    <xf numFmtId="4" fontId="2" fillId="2" borderId="3" xfId="0" applyNumberFormat="1" applyFont="1" applyFill="1" applyBorder="1" applyAlignment="1">
      <alignment horizontal="center" wrapText="1"/>
    </xf>
    <xf numFmtId="4" fontId="2" fillId="2" borderId="5" xfId="0" applyNumberFormat="1" applyFont="1" applyFill="1" applyBorder="1" applyAlignment="1">
      <alignment horizontal="center" wrapText="1"/>
    </xf>
    <xf numFmtId="2" fontId="2" fillId="2" borderId="5" xfId="0" applyNumberFormat="1" applyFont="1" applyFill="1" applyBorder="1" applyAlignment="1">
      <alignment horizontal="center" wrapText="1"/>
    </xf>
    <xf numFmtId="2" fontId="2" fillId="5" borderId="5" xfId="0" applyNumberFormat="1" applyFont="1" applyFill="1" applyBorder="1" applyAlignment="1">
      <alignment horizontal="center" wrapText="1"/>
    </xf>
    <xf numFmtId="2" fontId="2" fillId="4" borderId="5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4" fontId="2" fillId="4" borderId="1" xfId="0" applyNumberFormat="1" applyFont="1" applyFill="1" applyBorder="1" applyAlignment="1">
      <alignment horizontal="center"/>
    </xf>
    <xf numFmtId="4" fontId="2" fillId="5" borderId="1" xfId="0" applyNumberFormat="1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4" fontId="2" fillId="6" borderId="1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1" xfId="0" applyFont="1" applyFill="1" applyBorder="1"/>
    <xf numFmtId="4" fontId="1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1" fillId="2" borderId="2" xfId="0" applyNumberFormat="1" applyFont="1" applyFill="1" applyBorder="1" applyAlignment="1">
      <alignment horizontal="center"/>
    </xf>
    <xf numFmtId="4" fontId="1" fillId="2" borderId="3" xfId="0" applyNumberFormat="1" applyFont="1" applyFill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3" fontId="7" fillId="0" borderId="0" xfId="0" applyNumberFormat="1" applyFont="1" applyFill="1"/>
    <xf numFmtId="3" fontId="7" fillId="0" borderId="1" xfId="0" applyNumberFormat="1" applyFont="1" applyFill="1" applyBorder="1"/>
    <xf numFmtId="4" fontId="1" fillId="4" borderId="1" xfId="0" applyNumberFormat="1" applyFont="1" applyFill="1" applyBorder="1"/>
    <xf numFmtId="3" fontId="7" fillId="0" borderId="1" xfId="5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/>
    <xf numFmtId="0" fontId="1" fillId="0" borderId="0" xfId="0" applyFont="1" applyFill="1"/>
    <xf numFmtId="4" fontId="2" fillId="7" borderId="1" xfId="0" applyNumberFormat="1" applyFont="1" applyFill="1" applyBorder="1" applyAlignment="1">
      <alignment horizontal="center" wrapText="1"/>
    </xf>
    <xf numFmtId="4" fontId="2" fillId="7" borderId="1" xfId="0" applyNumberFormat="1" applyFont="1" applyFill="1" applyBorder="1" applyAlignment="1">
      <alignment horizontal="center"/>
    </xf>
    <xf numFmtId="4" fontId="2" fillId="0" borderId="0" xfId="0" applyNumberFormat="1" applyFont="1"/>
    <xf numFmtId="4" fontId="1" fillId="0" borderId="0" xfId="0" applyNumberFormat="1" applyFont="1" applyFill="1" applyBorder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10" fontId="2" fillId="0" borderId="1" xfId="0" applyNumberFormat="1" applyFont="1" applyBorder="1" applyAlignment="1">
      <alignment horizontal="center" wrapText="1"/>
    </xf>
    <xf numFmtId="0" fontId="8" fillId="0" borderId="1" xfId="0" applyFont="1" applyFill="1" applyBorder="1"/>
    <xf numFmtId="0" fontId="8" fillId="0" borderId="6" xfId="0" applyFont="1" applyFill="1" applyBorder="1"/>
    <xf numFmtId="0" fontId="8" fillId="0" borderId="6" xfId="0" applyFont="1" applyFill="1" applyBorder="1" applyAlignment="1">
      <alignment wrapText="1"/>
    </xf>
    <xf numFmtId="3" fontId="8" fillId="0" borderId="1" xfId="0" applyNumberFormat="1" applyFont="1" applyFill="1" applyBorder="1"/>
    <xf numFmtId="0" fontId="9" fillId="0" borderId="0" xfId="0" applyFont="1"/>
    <xf numFmtId="3" fontId="9" fillId="0" borderId="0" xfId="0" applyNumberFormat="1" applyFont="1"/>
  </cellXfs>
  <cellStyles count="38">
    <cellStyle name="Hipervínculo" xfId="3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 visitado" xfId="4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Normal" xfId="0" builtinId="0"/>
    <cellStyle name="Normal 3" xfId="1"/>
    <cellStyle name="Normal 9" xfId="2"/>
    <cellStyle name="Normal_Ent_mun_par2001_listo_2" xfId="5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74"/>
  <sheetViews>
    <sheetView tabSelected="1" zoomScale="90" zoomScaleNormal="90" zoomScalePageLayoutView="200" workbookViewId="0">
      <pane xSplit="1" topLeftCell="X1" activePane="topRight" state="frozen"/>
      <selection pane="topRight" activeCell="AG13" sqref="AG13"/>
    </sheetView>
  </sheetViews>
  <sheetFormatPr baseColWidth="10" defaultColWidth="10.85546875" defaultRowHeight="12" x14ac:dyDescent="0.2"/>
  <cols>
    <col min="1" max="1" width="37.42578125" style="2" customWidth="1"/>
    <col min="2" max="2" width="15.28515625" style="2" customWidth="1"/>
    <col min="3" max="3" width="14" style="2" hidden="1" customWidth="1"/>
    <col min="4" max="4" width="12.28515625" style="2" customWidth="1"/>
    <col min="5" max="5" width="15.7109375" style="2" customWidth="1"/>
    <col min="6" max="6" width="11.7109375" style="2" customWidth="1"/>
    <col min="7" max="7" width="16.7109375" style="2" hidden="1" customWidth="1"/>
    <col min="8" max="8" width="13.42578125" style="2" hidden="1" customWidth="1"/>
    <col min="9" max="9" width="12.42578125" style="2" hidden="1" customWidth="1"/>
    <col min="10" max="10" width="13.42578125" style="2" hidden="1" customWidth="1"/>
    <col min="11" max="13" width="12.42578125" style="2" hidden="1" customWidth="1"/>
    <col min="14" max="14" width="13.42578125" style="2" hidden="1" customWidth="1"/>
    <col min="15" max="18" width="12.42578125" style="2" hidden="1" customWidth="1"/>
    <col min="19" max="21" width="13.85546875" style="2" hidden="1" customWidth="1"/>
    <col min="22" max="22" width="16.7109375" style="2" hidden="1" customWidth="1"/>
    <col min="23" max="30" width="17.28515625" style="2" hidden="1" customWidth="1"/>
    <col min="31" max="31" width="15.42578125" style="39" hidden="1" customWidth="1"/>
    <col min="32" max="32" width="17.28515625" style="2" hidden="1" customWidth="1"/>
    <col min="33" max="33" width="16.5703125" style="2" customWidth="1"/>
    <col min="34" max="34" width="16.140625" style="8" customWidth="1"/>
    <col min="35" max="35" width="15.28515625" style="2" bestFit="1" customWidth="1"/>
    <col min="36" max="36" width="16" style="8" customWidth="1"/>
    <col min="37" max="37" width="16" style="59" bestFit="1" customWidth="1"/>
    <col min="38" max="38" width="14" style="9" customWidth="1"/>
    <col min="39" max="39" width="15.7109375" style="2" bestFit="1" customWidth="1"/>
    <col min="40" max="40" width="11.85546875" style="8" bestFit="1" customWidth="1"/>
    <col min="41" max="41" width="17" style="8" customWidth="1"/>
    <col min="42" max="42" width="16.85546875" style="2" bestFit="1" customWidth="1"/>
    <col min="43" max="43" width="8.7109375" style="2" customWidth="1"/>
    <col min="44" max="44" width="11.85546875" style="54" bestFit="1" customWidth="1"/>
    <col min="45" max="45" width="11" style="59" bestFit="1" customWidth="1"/>
    <col min="46" max="16384" width="10.85546875" style="2"/>
  </cols>
  <sheetData>
    <row r="1" spans="1:45" x14ac:dyDescent="0.2">
      <c r="A1" s="57" t="s">
        <v>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7"/>
      <c r="AF1" s="3"/>
      <c r="AG1" s="3"/>
      <c r="AI1" s="3"/>
      <c r="AK1" s="11"/>
      <c r="AM1" s="3"/>
      <c r="AP1" s="3"/>
      <c r="AQ1" s="3"/>
      <c r="AR1" s="10"/>
    </row>
    <row r="2" spans="1:45" x14ac:dyDescent="0.2">
      <c r="A2" s="57" t="s">
        <v>3</v>
      </c>
      <c r="B2" s="3"/>
      <c r="C2" s="3"/>
      <c r="D2" s="3"/>
      <c r="E2" s="3"/>
      <c r="F2" s="3"/>
      <c r="G2" s="3"/>
      <c r="H2" s="3"/>
      <c r="I2" s="3"/>
      <c r="J2" s="3"/>
      <c r="K2" s="3"/>
      <c r="L2" s="11"/>
      <c r="M2" s="3"/>
      <c r="N2" s="3"/>
      <c r="O2" s="3"/>
      <c r="P2" s="3"/>
      <c r="Q2" s="7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7"/>
      <c r="AF2" s="3"/>
      <c r="AG2" s="3"/>
      <c r="AI2" s="3"/>
      <c r="AK2" s="11"/>
      <c r="AM2" s="3"/>
      <c r="AP2" s="3"/>
      <c r="AQ2" s="3"/>
      <c r="AR2" s="10"/>
    </row>
    <row r="3" spans="1:45" x14ac:dyDescent="0.2">
      <c r="A3" s="57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11"/>
      <c r="M3" s="3"/>
      <c r="N3" s="3"/>
      <c r="O3" s="3"/>
      <c r="P3" s="3"/>
      <c r="Q3" s="7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7"/>
      <c r="AF3" s="3"/>
      <c r="AG3" s="3"/>
      <c r="AI3" s="3"/>
      <c r="AK3" s="11"/>
      <c r="AM3" s="3"/>
      <c r="AP3" s="3"/>
      <c r="AQ3" s="3"/>
      <c r="AR3" s="10"/>
    </row>
    <row r="4" spans="1:45" ht="12" customHeight="1" x14ac:dyDescent="0.2">
      <c r="A4" s="57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11"/>
      <c r="M4" s="3"/>
      <c r="N4" s="3"/>
      <c r="O4" s="3"/>
      <c r="P4" s="3"/>
      <c r="Q4" s="7"/>
      <c r="R4" s="3"/>
      <c r="S4" s="3"/>
      <c r="T4" s="3"/>
      <c r="U4" s="3"/>
      <c r="V4" s="3"/>
      <c r="W4" s="12"/>
      <c r="X4" s="13"/>
      <c r="Y4" s="13"/>
      <c r="Z4" s="13"/>
      <c r="AA4" s="13"/>
      <c r="AB4" s="13"/>
      <c r="AC4" s="13"/>
      <c r="AD4" s="13"/>
      <c r="AE4" s="7"/>
      <c r="AF4" s="13"/>
      <c r="AG4" s="3"/>
      <c r="AI4" s="3"/>
      <c r="AJ4" s="14"/>
      <c r="AK4" s="11"/>
      <c r="AM4" s="3"/>
      <c r="AP4" s="3"/>
      <c r="AQ4" s="3"/>
      <c r="AR4" s="10"/>
    </row>
    <row r="5" spans="1:45" ht="107.1" customHeight="1" x14ac:dyDescent="0.2">
      <c r="A5" s="15" t="s">
        <v>4</v>
      </c>
      <c r="B5" s="5" t="s">
        <v>0</v>
      </c>
      <c r="C5" s="5" t="s">
        <v>5</v>
      </c>
      <c r="D5" s="5" t="s">
        <v>42</v>
      </c>
      <c r="E5" s="5" t="s">
        <v>43</v>
      </c>
      <c r="F5" s="16" t="s">
        <v>1</v>
      </c>
      <c r="G5" s="5" t="s">
        <v>10</v>
      </c>
      <c r="H5" s="17" t="s">
        <v>54</v>
      </c>
      <c r="I5" s="17" t="s">
        <v>7</v>
      </c>
      <c r="J5" s="18" t="s">
        <v>8</v>
      </c>
      <c r="K5" s="18" t="s">
        <v>11</v>
      </c>
      <c r="L5" s="18" t="s">
        <v>12</v>
      </c>
      <c r="M5" s="18" t="s">
        <v>13</v>
      </c>
      <c r="N5" s="17" t="s">
        <v>14</v>
      </c>
      <c r="O5" s="19" t="s">
        <v>20</v>
      </c>
      <c r="P5" s="17" t="s">
        <v>17</v>
      </c>
      <c r="Q5" s="18" t="s">
        <v>18</v>
      </c>
      <c r="R5" s="17" t="s">
        <v>19</v>
      </c>
      <c r="S5" s="18" t="s">
        <v>27</v>
      </c>
      <c r="T5" s="18" t="s">
        <v>26</v>
      </c>
      <c r="U5" s="18" t="s">
        <v>25</v>
      </c>
      <c r="V5" s="5" t="s">
        <v>29</v>
      </c>
      <c r="W5" s="5" t="s">
        <v>28</v>
      </c>
      <c r="X5" s="5" t="s">
        <v>30</v>
      </c>
      <c r="Y5" s="5" t="s">
        <v>31</v>
      </c>
      <c r="Z5" s="5" t="s">
        <v>32</v>
      </c>
      <c r="AA5" s="5" t="s">
        <v>33</v>
      </c>
      <c r="AB5" s="5" t="s">
        <v>35</v>
      </c>
      <c r="AC5" s="5" t="s">
        <v>34</v>
      </c>
      <c r="AD5" s="20" t="s">
        <v>37</v>
      </c>
      <c r="AE5" s="5" t="s">
        <v>38</v>
      </c>
      <c r="AF5" s="21" t="s">
        <v>39</v>
      </c>
      <c r="AG5" s="55" t="s">
        <v>45</v>
      </c>
      <c r="AH5" s="18" t="s">
        <v>51</v>
      </c>
      <c r="AI5" s="17" t="s">
        <v>52</v>
      </c>
      <c r="AJ5" s="22" t="s">
        <v>40</v>
      </c>
      <c r="AK5" s="5" t="s">
        <v>46</v>
      </c>
      <c r="AL5" s="62" t="s">
        <v>47</v>
      </c>
      <c r="AM5" s="23" t="s">
        <v>21</v>
      </c>
      <c r="AN5" s="24" t="s">
        <v>23</v>
      </c>
      <c r="AO5" s="25" t="s">
        <v>22</v>
      </c>
      <c r="AP5" s="23" t="s">
        <v>41</v>
      </c>
      <c r="AQ5" s="23" t="s">
        <v>50</v>
      </c>
      <c r="AR5" s="26" t="s">
        <v>48</v>
      </c>
      <c r="AS5" s="60" t="s">
        <v>49</v>
      </c>
    </row>
    <row r="6" spans="1:45" x14ac:dyDescent="0.2">
      <c r="A6" s="15" t="s">
        <v>44</v>
      </c>
      <c r="B6" s="27">
        <v>17594823119</v>
      </c>
      <c r="C6" s="27">
        <v>10994102</v>
      </c>
      <c r="D6" s="4">
        <f>SUM(D7:D343)</f>
        <v>8141802135</v>
      </c>
      <c r="E6" s="4">
        <f>+B6+D6</f>
        <v>25736625254</v>
      </c>
      <c r="F6" s="28">
        <f>SUM(F7:F343)</f>
        <v>100.3691237645279</v>
      </c>
      <c r="G6" s="27">
        <v>2149886649</v>
      </c>
      <c r="H6" s="29">
        <v>120000000</v>
      </c>
      <c r="I6" s="29">
        <v>32810090</v>
      </c>
      <c r="J6" s="30">
        <v>576254808</v>
      </c>
      <c r="K6" s="30">
        <v>32582280</v>
      </c>
      <c r="L6" s="30">
        <v>74175565.370000005</v>
      </c>
      <c r="M6" s="30">
        <v>18000000</v>
      </c>
      <c r="N6" s="29">
        <v>129620157</v>
      </c>
      <c r="O6" s="30">
        <v>55000000</v>
      </c>
      <c r="P6" s="29">
        <v>15000000</v>
      </c>
      <c r="Q6" s="30">
        <f>Q7</f>
        <v>10285714.289999999</v>
      </c>
      <c r="R6" s="29">
        <v>99297198.5</v>
      </c>
      <c r="S6" s="30">
        <f>SUM(S7:S343)</f>
        <v>1305886193</v>
      </c>
      <c r="T6" s="30">
        <f>T66+T67+T99+T100+T101+T102+T103+T104+T105+T106+T107+T117+T136+T143+T154+T188+T248+T254+T313+T341</f>
        <v>48551541</v>
      </c>
      <c r="U6" s="30">
        <v>263483617.55000001</v>
      </c>
      <c r="V6" s="27">
        <f t="shared" ref="V6:AF6" si="0">SUM(V7:V343)</f>
        <v>1290464030</v>
      </c>
      <c r="W6" s="27">
        <f t="shared" si="0"/>
        <v>1821910476.3600004</v>
      </c>
      <c r="X6" s="27">
        <f t="shared" si="0"/>
        <v>1665813506.47</v>
      </c>
      <c r="Y6" s="27">
        <f t="shared" si="0"/>
        <v>183665730.47</v>
      </c>
      <c r="Z6" s="27">
        <f t="shared" si="0"/>
        <v>567911145.37</v>
      </c>
      <c r="AA6" s="27">
        <f t="shared" si="0"/>
        <v>15374530.470000001</v>
      </c>
      <c r="AB6" s="27">
        <f t="shared" si="0"/>
        <v>207377029.03</v>
      </c>
      <c r="AC6" s="27">
        <f t="shared" si="0"/>
        <v>15374530.470000001</v>
      </c>
      <c r="AD6" s="31">
        <f t="shared" si="0"/>
        <v>75000000</v>
      </c>
      <c r="AE6" s="31">
        <f t="shared" si="0"/>
        <v>52437819.32</v>
      </c>
      <c r="AF6" s="27">
        <f t="shared" si="0"/>
        <v>20374530.469999999</v>
      </c>
      <c r="AG6" s="56">
        <f t="shared" ref="AG6:AG63" si="1">G6+V6+W6+X6+Y6</f>
        <v>7111740392.3000011</v>
      </c>
      <c r="AH6" s="32">
        <f>SUM(AH7:AH343)</f>
        <v>3338069304.3400002</v>
      </c>
      <c r="AI6" s="29">
        <f t="shared" ref="AI6:AI63" si="2">H6+I6+N6+P6+R6</f>
        <v>396727445.5</v>
      </c>
      <c r="AJ6" s="40">
        <f t="shared" ref="AJ6:AJ63" si="3">AG6+AI6+AH6</f>
        <v>10846537142.140001</v>
      </c>
      <c r="AK6" s="1">
        <f>+AJ6+E6</f>
        <v>36583162396.139999</v>
      </c>
      <c r="AL6" s="33">
        <f>+(AK6/$AK$6)*100</f>
        <v>100</v>
      </c>
      <c r="AM6" s="34">
        <f>(AG6/B6)*100</f>
        <v>40.419504897553047</v>
      </c>
      <c r="AN6" s="35">
        <f>(AH6/B6)*100</f>
        <v>18.971883273639406</v>
      </c>
      <c r="AO6" s="36">
        <f>(AI6/B6)*100</f>
        <v>2.2547964410712868</v>
      </c>
      <c r="AP6" s="37">
        <f>(AJ6/E6)*100</f>
        <v>42.144364442087159</v>
      </c>
      <c r="AQ6" s="37">
        <f>COUNT(G6:AF6)</f>
        <v>26</v>
      </c>
      <c r="AR6" s="38"/>
      <c r="AS6" s="61"/>
    </row>
    <row r="7" spans="1:45" x14ac:dyDescent="0.2">
      <c r="A7" s="63" t="s">
        <v>55</v>
      </c>
      <c r="B7" s="41">
        <v>961287485</v>
      </c>
      <c r="C7" s="27"/>
      <c r="D7" s="42">
        <v>81542045</v>
      </c>
      <c r="E7" s="4">
        <f t="shared" ref="E7:E64" si="4">+B7+D7</f>
        <v>1042829530</v>
      </c>
      <c r="F7" s="28">
        <f t="shared" ref="F7:F65" si="5">(E7/$E$6)*100</f>
        <v>4.0519280197310357</v>
      </c>
      <c r="G7" s="41">
        <v>117458364</v>
      </c>
      <c r="H7" s="43">
        <v>120000000</v>
      </c>
      <c r="I7" s="43">
        <v>32810090</v>
      </c>
      <c r="J7" s="44">
        <v>37261127</v>
      </c>
      <c r="K7" s="44">
        <v>32582280</v>
      </c>
      <c r="L7" s="44"/>
      <c r="M7" s="44"/>
      <c r="N7" s="43">
        <v>129620157</v>
      </c>
      <c r="O7" s="44"/>
      <c r="P7" s="43"/>
      <c r="Q7" s="44">
        <v>10285714.289999999</v>
      </c>
      <c r="R7" s="43">
        <v>99297198.5</v>
      </c>
      <c r="S7" s="44">
        <v>12913286</v>
      </c>
      <c r="T7" s="44"/>
      <c r="U7" s="44">
        <v>263483617.55000001</v>
      </c>
      <c r="V7" s="41">
        <v>12913286</v>
      </c>
      <c r="W7" s="41">
        <v>99539491.170000002</v>
      </c>
      <c r="X7" s="41">
        <v>120171201</v>
      </c>
      <c r="Y7" s="41">
        <v>168291200</v>
      </c>
      <c r="Z7" s="41"/>
      <c r="AA7" s="41"/>
      <c r="AB7" s="41">
        <v>192002498.56</v>
      </c>
      <c r="AC7" s="41"/>
      <c r="AD7" s="45">
        <v>75000000</v>
      </c>
      <c r="AF7" s="46"/>
      <c r="AG7" s="56">
        <f t="shared" si="1"/>
        <v>518373542.17000002</v>
      </c>
      <c r="AH7" s="30">
        <f t="shared" ref="AH7:AH64" si="6">J7+K7+L7+M7+O7+Q7+S7+T7+U7+Z7+AA7+AB7+AC7+AD7+AE7+AF7</f>
        <v>623528523.4000001</v>
      </c>
      <c r="AI7" s="43">
        <f t="shared" si="2"/>
        <v>381727445.5</v>
      </c>
      <c r="AJ7" s="47">
        <f t="shared" si="3"/>
        <v>1523629511.0700002</v>
      </c>
      <c r="AK7" s="1">
        <f t="shared" ref="AK7:AK64" si="7">+AJ7+E7</f>
        <v>2566459041.0700002</v>
      </c>
      <c r="AL7" s="33">
        <f t="shared" ref="AL7:AL64" si="8">+(AK7/$AK$6)*100</f>
        <v>7.0154105686084556</v>
      </c>
      <c r="AM7" s="34">
        <f t="shared" ref="AM7:AM64" si="9">(AG7/B7)*100</f>
        <v>53.924923631976753</v>
      </c>
      <c r="AN7" s="35">
        <f t="shared" ref="AN7:AN64" si="10">(AH7/B7)*100</f>
        <v>64.863896922573588</v>
      </c>
      <c r="AO7" s="36">
        <f t="shared" ref="AO7:AO64" si="11">(AI7/B7)*100</f>
        <v>39.710019266504858</v>
      </c>
      <c r="AP7" s="37">
        <f t="shared" ref="AP7:AP64" si="12">(AJ7/E7)*100</f>
        <v>146.10532855451456</v>
      </c>
      <c r="AQ7" s="37">
        <v>16</v>
      </c>
      <c r="AR7" s="48">
        <v>2079994</v>
      </c>
      <c r="AS7" s="61">
        <v>1</v>
      </c>
    </row>
    <row r="8" spans="1:45" x14ac:dyDescent="0.2">
      <c r="A8" s="64" t="s">
        <v>56</v>
      </c>
      <c r="B8" s="41">
        <v>124444937</v>
      </c>
      <c r="C8" s="27"/>
      <c r="D8" s="42">
        <v>34243497</v>
      </c>
      <c r="E8" s="4">
        <f t="shared" si="4"/>
        <v>158688434</v>
      </c>
      <c r="F8" s="28">
        <f t="shared" si="5"/>
        <v>0.6165860225801616</v>
      </c>
      <c r="G8" s="41">
        <v>15205752</v>
      </c>
      <c r="H8" s="43"/>
      <c r="I8" s="43"/>
      <c r="J8" s="44">
        <v>1365603</v>
      </c>
      <c r="K8" s="44"/>
      <c r="L8" s="44"/>
      <c r="M8" s="44"/>
      <c r="N8" s="43"/>
      <c r="O8" s="44"/>
      <c r="P8" s="43"/>
      <c r="Q8" s="44"/>
      <c r="R8" s="50"/>
      <c r="S8" s="44">
        <v>2995757</v>
      </c>
      <c r="T8" s="44"/>
      <c r="U8" s="44"/>
      <c r="V8" s="41">
        <v>2995756</v>
      </c>
      <c r="W8" s="41">
        <v>12886036.58</v>
      </c>
      <c r="X8" s="41">
        <v>18140447.170000002</v>
      </c>
      <c r="Y8" s="41"/>
      <c r="Z8" s="41">
        <v>2614914</v>
      </c>
      <c r="AA8" s="41"/>
      <c r="AB8" s="41"/>
      <c r="AC8" s="41"/>
      <c r="AD8" s="45"/>
      <c r="AF8" s="46"/>
      <c r="AG8" s="56">
        <f t="shared" si="1"/>
        <v>49227991.75</v>
      </c>
      <c r="AH8" s="30">
        <f t="shared" si="6"/>
        <v>6976274</v>
      </c>
      <c r="AI8" s="43">
        <f t="shared" si="2"/>
        <v>0</v>
      </c>
      <c r="AJ8" s="47">
        <f t="shared" si="3"/>
        <v>56204265.75</v>
      </c>
      <c r="AK8" s="1">
        <f t="shared" si="7"/>
        <v>214892699.75</v>
      </c>
      <c r="AL8" s="33">
        <f t="shared" si="8"/>
        <v>0.58740875767665723</v>
      </c>
      <c r="AM8" s="34">
        <f t="shared" si="9"/>
        <v>39.558051084071025</v>
      </c>
      <c r="AN8" s="35">
        <f t="shared" si="10"/>
        <v>5.6059122758847151</v>
      </c>
      <c r="AO8" s="36">
        <f t="shared" si="11"/>
        <v>0</v>
      </c>
      <c r="AP8" s="37">
        <f t="shared" si="12"/>
        <v>35.417997602774257</v>
      </c>
      <c r="AQ8" s="37">
        <v>7</v>
      </c>
      <c r="AR8" s="49">
        <v>125362</v>
      </c>
      <c r="AS8" s="61">
        <v>0</v>
      </c>
    </row>
    <row r="9" spans="1:45" x14ac:dyDescent="0.2">
      <c r="A9" s="64" t="s">
        <v>57</v>
      </c>
      <c r="B9" s="41">
        <v>34332727</v>
      </c>
      <c r="C9" s="27"/>
      <c r="D9" s="42">
        <v>44753752</v>
      </c>
      <c r="E9" s="4">
        <f t="shared" si="4"/>
        <v>79086479</v>
      </c>
      <c r="F9" s="28">
        <f t="shared" si="5"/>
        <v>0.30729156686037667</v>
      </c>
      <c r="G9" s="41">
        <v>4195068</v>
      </c>
      <c r="H9" s="43"/>
      <c r="I9" s="43"/>
      <c r="J9" s="44"/>
      <c r="K9" s="44"/>
      <c r="L9" s="44"/>
      <c r="M9" s="44"/>
      <c r="N9" s="43"/>
      <c r="O9" s="44"/>
      <c r="P9" s="43"/>
      <c r="Q9" s="44"/>
      <c r="R9" s="50"/>
      <c r="S9" s="44">
        <v>8002148</v>
      </c>
      <c r="T9" s="44"/>
      <c r="U9" s="44"/>
      <c r="V9" s="41">
        <v>8002148</v>
      </c>
      <c r="W9" s="41">
        <v>3555088.6</v>
      </c>
      <c r="X9" s="41"/>
      <c r="Y9" s="41"/>
      <c r="Z9" s="41"/>
      <c r="AA9" s="41"/>
      <c r="AB9" s="41"/>
      <c r="AC9" s="41"/>
      <c r="AD9" s="45"/>
      <c r="AF9" s="46"/>
      <c r="AG9" s="56">
        <f t="shared" si="1"/>
        <v>15752304.6</v>
      </c>
      <c r="AH9" s="30">
        <f t="shared" si="6"/>
        <v>8002148</v>
      </c>
      <c r="AI9" s="43">
        <f t="shared" si="2"/>
        <v>0</v>
      </c>
      <c r="AJ9" s="47">
        <f t="shared" si="3"/>
        <v>23754452.600000001</v>
      </c>
      <c r="AK9" s="1">
        <f t="shared" si="7"/>
        <v>102840931.59999999</v>
      </c>
      <c r="AL9" s="33">
        <f t="shared" si="8"/>
        <v>0.28111547735099862</v>
      </c>
      <c r="AM9" s="34">
        <f t="shared" si="9"/>
        <v>45.881309107779288</v>
      </c>
      <c r="AN9" s="35">
        <f t="shared" si="10"/>
        <v>23.307638801893017</v>
      </c>
      <c r="AO9" s="36">
        <f t="shared" si="11"/>
        <v>0</v>
      </c>
      <c r="AP9" s="37">
        <f t="shared" si="12"/>
        <v>30.03604775476223</v>
      </c>
      <c r="AQ9" s="37">
        <v>4</v>
      </c>
      <c r="AR9" s="48">
        <v>14070</v>
      </c>
      <c r="AS9" s="61">
        <v>1</v>
      </c>
    </row>
    <row r="10" spans="1:45" x14ac:dyDescent="0.2">
      <c r="A10" s="64" t="s">
        <v>58</v>
      </c>
      <c r="B10" s="41">
        <v>29405871</v>
      </c>
      <c r="C10" s="27"/>
      <c r="D10" s="42">
        <v>35942827</v>
      </c>
      <c r="E10" s="4">
        <f t="shared" si="4"/>
        <v>65348698</v>
      </c>
      <c r="F10" s="28">
        <f t="shared" si="5"/>
        <v>0.25391323592374831</v>
      </c>
      <c r="G10" s="41">
        <v>3593062</v>
      </c>
      <c r="H10" s="43"/>
      <c r="I10" s="43"/>
      <c r="J10" s="44"/>
      <c r="K10" s="44"/>
      <c r="L10" s="44"/>
      <c r="M10" s="44"/>
      <c r="N10" s="43"/>
      <c r="O10" s="44"/>
      <c r="P10" s="43"/>
      <c r="Q10" s="44"/>
      <c r="R10" s="50"/>
      <c r="S10" s="44">
        <v>3125122</v>
      </c>
      <c r="T10" s="44"/>
      <c r="U10" s="44"/>
      <c r="V10" s="41">
        <v>3125121</v>
      </c>
      <c r="W10" s="41">
        <v>3044922.07</v>
      </c>
      <c r="X10" s="41">
        <v>1869284.46</v>
      </c>
      <c r="Y10" s="41"/>
      <c r="Z10" s="41"/>
      <c r="AA10" s="41"/>
      <c r="AB10" s="41"/>
      <c r="AC10" s="41"/>
      <c r="AD10" s="45"/>
      <c r="AF10" s="46"/>
      <c r="AG10" s="56">
        <f t="shared" si="1"/>
        <v>11632389.530000001</v>
      </c>
      <c r="AH10" s="30">
        <f t="shared" si="6"/>
        <v>3125122</v>
      </c>
      <c r="AI10" s="43">
        <f t="shared" si="2"/>
        <v>0</v>
      </c>
      <c r="AJ10" s="47">
        <f t="shared" si="3"/>
        <v>14757511.530000001</v>
      </c>
      <c r="AK10" s="1">
        <f t="shared" si="7"/>
        <v>80106209.530000001</v>
      </c>
      <c r="AL10" s="33">
        <f t="shared" si="8"/>
        <v>0.21897016081488968</v>
      </c>
      <c r="AM10" s="34">
        <f t="shared" si="9"/>
        <v>39.558051281664127</v>
      </c>
      <c r="AN10" s="35">
        <f t="shared" si="10"/>
        <v>10.627544411114366</v>
      </c>
      <c r="AO10" s="36">
        <f t="shared" si="11"/>
        <v>0</v>
      </c>
      <c r="AP10" s="37">
        <f t="shared" si="12"/>
        <v>22.582716996136636</v>
      </c>
      <c r="AQ10" s="37">
        <v>5</v>
      </c>
      <c r="AR10" s="48">
        <v>10333</v>
      </c>
      <c r="AS10" s="61">
        <v>1</v>
      </c>
    </row>
    <row r="11" spans="1:45" x14ac:dyDescent="0.2">
      <c r="A11" s="64" t="s">
        <v>59</v>
      </c>
      <c r="B11" s="41">
        <v>27866104</v>
      </c>
      <c r="C11" s="27"/>
      <c r="D11" s="42">
        <v>25206416</v>
      </c>
      <c r="E11" s="4">
        <f t="shared" si="4"/>
        <v>53072520</v>
      </c>
      <c r="F11" s="28">
        <f t="shared" si="5"/>
        <v>0.20621398289875414</v>
      </c>
      <c r="G11" s="41">
        <v>3404920</v>
      </c>
      <c r="H11" s="43"/>
      <c r="I11" s="43"/>
      <c r="J11" s="44"/>
      <c r="K11" s="44"/>
      <c r="L11" s="44"/>
      <c r="M11" s="44"/>
      <c r="N11" s="43"/>
      <c r="O11" s="44"/>
      <c r="P11" s="43"/>
      <c r="Q11" s="44"/>
      <c r="R11" s="50"/>
      <c r="S11" s="44">
        <v>2673659</v>
      </c>
      <c r="T11" s="44"/>
      <c r="U11" s="44"/>
      <c r="V11" s="41">
        <v>2673659</v>
      </c>
      <c r="W11" s="41">
        <v>2885482.09</v>
      </c>
      <c r="X11" s="41">
        <v>2059226.49</v>
      </c>
      <c r="Y11" s="41"/>
      <c r="Z11" s="41"/>
      <c r="AA11" s="41"/>
      <c r="AB11" s="41"/>
      <c r="AC11" s="41"/>
      <c r="AD11" s="45"/>
      <c r="AF11" s="46"/>
      <c r="AG11" s="56">
        <f t="shared" si="1"/>
        <v>11023287.58</v>
      </c>
      <c r="AH11" s="30">
        <f t="shared" si="6"/>
        <v>2673659</v>
      </c>
      <c r="AI11" s="43">
        <f t="shared" si="2"/>
        <v>0</v>
      </c>
      <c r="AJ11" s="47">
        <f t="shared" si="3"/>
        <v>13696946.58</v>
      </c>
      <c r="AK11" s="1">
        <f t="shared" si="7"/>
        <v>66769466.579999998</v>
      </c>
      <c r="AL11" s="33">
        <f t="shared" si="8"/>
        <v>0.18251420108788913</v>
      </c>
      <c r="AM11" s="34">
        <f t="shared" si="9"/>
        <v>39.558050813274789</v>
      </c>
      <c r="AN11" s="35">
        <f t="shared" si="10"/>
        <v>9.5946638252695831</v>
      </c>
      <c r="AO11" s="36">
        <f t="shared" si="11"/>
        <v>0</v>
      </c>
      <c r="AP11" s="37">
        <f t="shared" si="12"/>
        <v>25.807982323055324</v>
      </c>
      <c r="AQ11" s="37">
        <v>5</v>
      </c>
      <c r="AR11" s="49">
        <v>9782</v>
      </c>
      <c r="AS11" s="61">
        <v>0</v>
      </c>
    </row>
    <row r="12" spans="1:45" x14ac:dyDescent="0.2">
      <c r="A12" s="65" t="s">
        <v>414</v>
      </c>
      <c r="B12" s="41">
        <v>21741306</v>
      </c>
      <c r="C12" s="27"/>
      <c r="D12" s="42">
        <v>25170217</v>
      </c>
      <c r="E12" s="4">
        <f t="shared" si="4"/>
        <v>46911523</v>
      </c>
      <c r="F12" s="28">
        <f t="shared" si="5"/>
        <v>0.18227534704733281</v>
      </c>
      <c r="G12" s="41">
        <v>2656540</v>
      </c>
      <c r="H12" s="43"/>
      <c r="I12" s="43"/>
      <c r="J12" s="44"/>
      <c r="K12" s="44"/>
      <c r="L12" s="44"/>
      <c r="M12" s="44"/>
      <c r="N12" s="43"/>
      <c r="O12" s="44"/>
      <c r="P12" s="43"/>
      <c r="Q12" s="44"/>
      <c r="R12" s="50"/>
      <c r="S12" s="44">
        <v>5042835</v>
      </c>
      <c r="T12" s="44"/>
      <c r="U12" s="44"/>
      <c r="V12" s="41">
        <v>5042834</v>
      </c>
      <c r="W12" s="41">
        <v>2251270.87</v>
      </c>
      <c r="X12" s="41"/>
      <c r="Y12" s="41"/>
      <c r="Z12" s="41"/>
      <c r="AA12" s="41"/>
      <c r="AB12" s="41"/>
      <c r="AC12" s="41"/>
      <c r="AD12" s="45"/>
      <c r="AF12" s="46"/>
      <c r="AG12" s="56">
        <f t="shared" si="1"/>
        <v>9950644.870000001</v>
      </c>
      <c r="AH12" s="30">
        <f t="shared" si="6"/>
        <v>5042835</v>
      </c>
      <c r="AI12" s="43">
        <f t="shared" si="2"/>
        <v>0</v>
      </c>
      <c r="AJ12" s="47">
        <f t="shared" si="3"/>
        <v>14993479.870000001</v>
      </c>
      <c r="AK12" s="1">
        <f t="shared" si="7"/>
        <v>61905002.870000005</v>
      </c>
      <c r="AL12" s="33">
        <f t="shared" si="8"/>
        <v>0.16921719943088295</v>
      </c>
      <c r="AM12" s="34">
        <f t="shared" si="9"/>
        <v>45.768386084994162</v>
      </c>
      <c r="AN12" s="35">
        <f t="shared" si="10"/>
        <v>23.194719765224775</v>
      </c>
      <c r="AO12" s="36">
        <f t="shared" si="11"/>
        <v>0</v>
      </c>
      <c r="AP12" s="37">
        <f t="shared" si="12"/>
        <v>31.961187595636154</v>
      </c>
      <c r="AQ12" s="37">
        <v>4</v>
      </c>
      <c r="AR12" s="49">
        <v>2275</v>
      </c>
      <c r="AS12" s="61">
        <v>1</v>
      </c>
    </row>
    <row r="13" spans="1:45" x14ac:dyDescent="0.2">
      <c r="A13" s="64" t="s">
        <v>60</v>
      </c>
      <c r="B13" s="41">
        <v>28780206</v>
      </c>
      <c r="C13" s="27"/>
      <c r="D13" s="42">
        <v>39863976</v>
      </c>
      <c r="E13" s="4">
        <f t="shared" si="4"/>
        <v>68644182</v>
      </c>
      <c r="F13" s="28">
        <f t="shared" si="5"/>
        <v>0.26671788287134224</v>
      </c>
      <c r="G13" s="41">
        <v>3516613</v>
      </c>
      <c r="H13" s="43"/>
      <c r="I13" s="43"/>
      <c r="J13" s="44"/>
      <c r="K13" s="44"/>
      <c r="L13" s="44"/>
      <c r="M13" s="44"/>
      <c r="N13" s="43"/>
      <c r="O13" s="44"/>
      <c r="P13" s="43"/>
      <c r="Q13" s="44"/>
      <c r="R13" s="50"/>
      <c r="S13" s="44">
        <v>3369113</v>
      </c>
      <c r="T13" s="44"/>
      <c r="U13" s="44"/>
      <c r="V13" s="41">
        <v>3369114</v>
      </c>
      <c r="W13" s="41">
        <v>2980135.61</v>
      </c>
      <c r="X13" s="41">
        <v>1519026.06</v>
      </c>
      <c r="Y13" s="41"/>
      <c r="Z13" s="41"/>
      <c r="AA13" s="41"/>
      <c r="AB13" s="41"/>
      <c r="AC13" s="41"/>
      <c r="AD13" s="45"/>
      <c r="AF13" s="46"/>
      <c r="AG13" s="56">
        <f t="shared" si="1"/>
        <v>11384888.67</v>
      </c>
      <c r="AH13" s="30">
        <f t="shared" si="6"/>
        <v>3369113</v>
      </c>
      <c r="AI13" s="43">
        <f t="shared" si="2"/>
        <v>0</v>
      </c>
      <c r="AJ13" s="47">
        <f t="shared" si="3"/>
        <v>14754001.67</v>
      </c>
      <c r="AK13" s="1">
        <f t="shared" si="7"/>
        <v>83398183.670000002</v>
      </c>
      <c r="AL13" s="33">
        <f t="shared" si="8"/>
        <v>0.22796876543073161</v>
      </c>
      <c r="AM13" s="34">
        <f t="shared" si="9"/>
        <v>39.558051356546926</v>
      </c>
      <c r="AN13" s="35">
        <f t="shared" si="10"/>
        <v>11.706354707815503</v>
      </c>
      <c r="AO13" s="36">
        <f t="shared" si="11"/>
        <v>0</v>
      </c>
      <c r="AP13" s="37">
        <f t="shared" si="12"/>
        <v>21.493448155591686</v>
      </c>
      <c r="AQ13" s="37">
        <v>5</v>
      </c>
      <c r="AR13" s="49">
        <v>8762</v>
      </c>
      <c r="AS13" s="61">
        <v>1</v>
      </c>
    </row>
    <row r="14" spans="1:45" x14ac:dyDescent="0.2">
      <c r="A14" s="64" t="s">
        <v>61</v>
      </c>
      <c r="B14" s="41">
        <v>23967297</v>
      </c>
      <c r="C14" s="27"/>
      <c r="D14" s="42">
        <v>42550475</v>
      </c>
      <c r="E14" s="4">
        <f t="shared" si="4"/>
        <v>66517772</v>
      </c>
      <c r="F14" s="28">
        <f t="shared" si="5"/>
        <v>0.25845568851208173</v>
      </c>
      <c r="G14" s="41">
        <v>2928529</v>
      </c>
      <c r="H14" s="43"/>
      <c r="I14" s="43"/>
      <c r="J14" s="44"/>
      <c r="K14" s="44"/>
      <c r="L14" s="44"/>
      <c r="M14" s="44"/>
      <c r="N14" s="43"/>
      <c r="O14" s="44"/>
      <c r="P14" s="43"/>
      <c r="Q14" s="44"/>
      <c r="R14" s="50"/>
      <c r="S14" s="44">
        <v>8603938</v>
      </c>
      <c r="T14" s="44"/>
      <c r="U14" s="44"/>
      <c r="V14" s="41">
        <v>8603939</v>
      </c>
      <c r="W14" s="41">
        <v>2481767.9900000002</v>
      </c>
      <c r="X14" s="41"/>
      <c r="Y14" s="41"/>
      <c r="Z14" s="41"/>
      <c r="AA14" s="41"/>
      <c r="AB14" s="41"/>
      <c r="AC14" s="41"/>
      <c r="AD14" s="45"/>
      <c r="AF14" s="46"/>
      <c r="AG14" s="56">
        <f t="shared" si="1"/>
        <v>14014235.99</v>
      </c>
      <c r="AH14" s="30">
        <f t="shared" si="6"/>
        <v>8603938</v>
      </c>
      <c r="AI14" s="43">
        <f t="shared" si="2"/>
        <v>0</v>
      </c>
      <c r="AJ14" s="47">
        <f t="shared" si="3"/>
        <v>22618173.990000002</v>
      </c>
      <c r="AK14" s="1">
        <f t="shared" si="7"/>
        <v>89135945.99000001</v>
      </c>
      <c r="AL14" s="33">
        <f t="shared" si="8"/>
        <v>0.24365292706189068</v>
      </c>
      <c r="AM14" s="34">
        <f t="shared" si="9"/>
        <v>58.472325811291945</v>
      </c>
      <c r="AN14" s="35">
        <f t="shared" si="10"/>
        <v>35.898658075626969</v>
      </c>
      <c r="AO14" s="36">
        <f t="shared" si="11"/>
        <v>0</v>
      </c>
      <c r="AP14" s="37">
        <f t="shared" si="12"/>
        <v>34.003204421819781</v>
      </c>
      <c r="AQ14" s="37">
        <v>4</v>
      </c>
      <c r="AR14" s="49">
        <v>2560</v>
      </c>
      <c r="AS14" s="61">
        <v>1</v>
      </c>
    </row>
    <row r="15" spans="1:45" x14ac:dyDescent="0.2">
      <c r="A15" s="64" t="s">
        <v>62</v>
      </c>
      <c r="B15" s="41">
        <v>57363979</v>
      </c>
      <c r="C15" s="27"/>
      <c r="D15" s="42">
        <v>32440230</v>
      </c>
      <c r="E15" s="4">
        <f t="shared" si="4"/>
        <v>89804209</v>
      </c>
      <c r="F15" s="28">
        <f t="shared" si="5"/>
        <v>0.34893544943715021</v>
      </c>
      <c r="G15" s="41">
        <v>7009224</v>
      </c>
      <c r="H15" s="43"/>
      <c r="I15" s="43"/>
      <c r="J15" s="44">
        <v>9518504</v>
      </c>
      <c r="K15" s="44"/>
      <c r="L15" s="44"/>
      <c r="M15" s="44"/>
      <c r="N15" s="43"/>
      <c r="O15" s="44"/>
      <c r="P15" s="43"/>
      <c r="Q15" s="44"/>
      <c r="R15" s="50"/>
      <c r="S15" s="44">
        <v>13680767</v>
      </c>
      <c r="T15" s="44"/>
      <c r="U15" s="44"/>
      <c r="V15" s="41">
        <v>13680767</v>
      </c>
      <c r="W15" s="41">
        <v>5939930.9699999997</v>
      </c>
      <c r="X15" s="41"/>
      <c r="Y15" s="41"/>
      <c r="Z15" s="41">
        <v>12865792</v>
      </c>
      <c r="AA15" s="41"/>
      <c r="AB15" s="41"/>
      <c r="AC15" s="41"/>
      <c r="AD15" s="45"/>
      <c r="AF15" s="46"/>
      <c r="AG15" s="56">
        <f t="shared" si="1"/>
        <v>26629921.969999999</v>
      </c>
      <c r="AH15" s="30">
        <f t="shared" si="6"/>
        <v>36065063</v>
      </c>
      <c r="AI15" s="43">
        <f t="shared" si="2"/>
        <v>0</v>
      </c>
      <c r="AJ15" s="47">
        <f t="shared" si="3"/>
        <v>62694984.969999999</v>
      </c>
      <c r="AK15" s="1">
        <f t="shared" si="7"/>
        <v>152499193.97</v>
      </c>
      <c r="AL15" s="33">
        <f t="shared" si="8"/>
        <v>0.41685623653490017</v>
      </c>
      <c r="AM15" s="34">
        <f t="shared" si="9"/>
        <v>46.422724563789409</v>
      </c>
      <c r="AN15" s="35">
        <f t="shared" si="10"/>
        <v>62.870574232655649</v>
      </c>
      <c r="AO15" s="36">
        <f t="shared" si="11"/>
        <v>0</v>
      </c>
      <c r="AP15" s="37">
        <f t="shared" si="12"/>
        <v>69.812969423292841</v>
      </c>
      <c r="AQ15" s="37">
        <v>6</v>
      </c>
      <c r="AR15" s="49">
        <v>138495</v>
      </c>
      <c r="AS15" s="61">
        <v>1</v>
      </c>
    </row>
    <row r="16" spans="1:45" x14ac:dyDescent="0.2">
      <c r="A16" s="64" t="s">
        <v>63</v>
      </c>
      <c r="B16" s="41">
        <v>30194116</v>
      </c>
      <c r="C16" s="27"/>
      <c r="D16" s="42">
        <v>22682783</v>
      </c>
      <c r="E16" s="4">
        <f t="shared" si="4"/>
        <v>52876899</v>
      </c>
      <c r="F16" s="28">
        <f t="shared" si="5"/>
        <v>0.20545389489937824</v>
      </c>
      <c r="G16" s="41">
        <v>3689376</v>
      </c>
      <c r="H16" s="43"/>
      <c r="I16" s="43"/>
      <c r="J16" s="44"/>
      <c r="K16" s="44"/>
      <c r="L16" s="44"/>
      <c r="M16" s="44"/>
      <c r="N16" s="43"/>
      <c r="O16" s="44"/>
      <c r="P16" s="43"/>
      <c r="Q16" s="44"/>
      <c r="R16" s="50"/>
      <c r="S16" s="44">
        <v>4884882</v>
      </c>
      <c r="T16" s="44"/>
      <c r="U16" s="44"/>
      <c r="V16" s="41">
        <v>4884882</v>
      </c>
      <c r="W16" s="41">
        <v>3126543.3</v>
      </c>
      <c r="X16" s="41">
        <v>243401.92</v>
      </c>
      <c r="Y16" s="41"/>
      <c r="Z16" s="41"/>
      <c r="AA16" s="41"/>
      <c r="AB16" s="41"/>
      <c r="AC16" s="41"/>
      <c r="AD16" s="45"/>
      <c r="AF16" s="46"/>
      <c r="AG16" s="56">
        <f t="shared" si="1"/>
        <v>11944203.220000001</v>
      </c>
      <c r="AH16" s="30">
        <f t="shared" si="6"/>
        <v>4884882</v>
      </c>
      <c r="AI16" s="43">
        <f t="shared" si="2"/>
        <v>0</v>
      </c>
      <c r="AJ16" s="47">
        <f t="shared" si="3"/>
        <v>16829085.219999999</v>
      </c>
      <c r="AK16" s="1">
        <f t="shared" si="7"/>
        <v>69705984.219999999</v>
      </c>
      <c r="AL16" s="33">
        <f t="shared" si="8"/>
        <v>0.19054116608397662</v>
      </c>
      <c r="AM16" s="34">
        <f t="shared" si="9"/>
        <v>39.558049058299972</v>
      </c>
      <c r="AN16" s="35">
        <f t="shared" si="10"/>
        <v>16.178258042063558</v>
      </c>
      <c r="AO16" s="36">
        <f t="shared" si="11"/>
        <v>0</v>
      </c>
      <c r="AP16" s="37">
        <f t="shared" si="12"/>
        <v>31.826914093430474</v>
      </c>
      <c r="AQ16" s="37">
        <v>5</v>
      </c>
      <c r="AR16" s="49">
        <v>31393</v>
      </c>
      <c r="AS16" s="61">
        <v>1</v>
      </c>
    </row>
    <row r="17" spans="1:45" x14ac:dyDescent="0.2">
      <c r="A17" s="64" t="s">
        <v>64</v>
      </c>
      <c r="B17" s="41">
        <v>148057868</v>
      </c>
      <c r="C17" s="27"/>
      <c r="D17" s="42">
        <v>43675336</v>
      </c>
      <c r="E17" s="4">
        <f t="shared" si="4"/>
        <v>191733204</v>
      </c>
      <c r="F17" s="28">
        <f t="shared" si="5"/>
        <v>0.74498191626814292</v>
      </c>
      <c r="G17" s="41">
        <v>18090982</v>
      </c>
      <c r="H17" s="43"/>
      <c r="I17" s="43"/>
      <c r="J17" s="44">
        <v>8715780</v>
      </c>
      <c r="K17" s="44"/>
      <c r="L17" s="44"/>
      <c r="M17" s="44"/>
      <c r="N17" s="43"/>
      <c r="O17" s="44"/>
      <c r="P17" s="43"/>
      <c r="Q17" s="44"/>
      <c r="R17" s="50"/>
      <c r="S17" s="44">
        <v>8582861</v>
      </c>
      <c r="T17" s="44"/>
      <c r="U17" s="44"/>
      <c r="V17" s="41">
        <v>8582862</v>
      </c>
      <c r="W17" s="41">
        <v>15331110.699999999</v>
      </c>
      <c r="X17" s="41">
        <v>14888203</v>
      </c>
      <c r="Y17" s="41"/>
      <c r="Z17" s="41">
        <v>11225627</v>
      </c>
      <c r="AA17" s="41"/>
      <c r="AB17" s="41"/>
      <c r="AC17" s="41"/>
      <c r="AD17" s="45"/>
      <c r="AF17" s="46">
        <v>5000000</v>
      </c>
      <c r="AG17" s="56">
        <f t="shared" si="1"/>
        <v>56893157.700000003</v>
      </c>
      <c r="AH17" s="30">
        <f t="shared" si="6"/>
        <v>33524268</v>
      </c>
      <c r="AI17" s="43">
        <f t="shared" si="2"/>
        <v>0</v>
      </c>
      <c r="AJ17" s="47">
        <f t="shared" si="3"/>
        <v>90417425.700000003</v>
      </c>
      <c r="AK17" s="1">
        <f t="shared" si="7"/>
        <v>282150629.69999999</v>
      </c>
      <c r="AL17" s="33">
        <f t="shared" si="8"/>
        <v>0.77125817239291095</v>
      </c>
      <c r="AM17" s="34">
        <f t="shared" si="9"/>
        <v>38.426298087717974</v>
      </c>
      <c r="AN17" s="35">
        <f t="shared" si="10"/>
        <v>22.642679144886781</v>
      </c>
      <c r="AO17" s="36">
        <f t="shared" si="11"/>
        <v>0</v>
      </c>
      <c r="AP17" s="37">
        <f t="shared" si="12"/>
        <v>47.157938121140461</v>
      </c>
      <c r="AQ17" s="37">
        <v>8</v>
      </c>
      <c r="AR17" s="49">
        <v>469519</v>
      </c>
      <c r="AS17" s="61">
        <v>1</v>
      </c>
    </row>
    <row r="18" spans="1:45" x14ac:dyDescent="0.2">
      <c r="A18" s="64" t="s">
        <v>65</v>
      </c>
      <c r="B18" s="41">
        <v>29906443</v>
      </c>
      <c r="C18" s="27"/>
      <c r="D18" s="42">
        <v>19055144</v>
      </c>
      <c r="E18" s="4">
        <f t="shared" si="4"/>
        <v>48961587</v>
      </c>
      <c r="F18" s="28">
        <f t="shared" si="5"/>
        <v>0.19024089800736546</v>
      </c>
      <c r="G18" s="41">
        <v>3654226</v>
      </c>
      <c r="H18" s="43"/>
      <c r="I18" s="43"/>
      <c r="J18" s="44"/>
      <c r="K18" s="44"/>
      <c r="L18" s="44"/>
      <c r="M18" s="44"/>
      <c r="N18" s="43"/>
      <c r="O18" s="44"/>
      <c r="P18" s="43"/>
      <c r="Q18" s="44"/>
      <c r="R18" s="50"/>
      <c r="S18" s="44">
        <v>1213205</v>
      </c>
      <c r="T18" s="44"/>
      <c r="U18" s="44"/>
      <c r="V18" s="41">
        <v>1213204</v>
      </c>
      <c r="W18" s="41">
        <v>3096755.32</v>
      </c>
      <c r="X18" s="41">
        <v>3866220.47</v>
      </c>
      <c r="Y18" s="41"/>
      <c r="Z18" s="41"/>
      <c r="AA18" s="41"/>
      <c r="AB18" s="41"/>
      <c r="AC18" s="41"/>
      <c r="AD18" s="45"/>
      <c r="AF18" s="46"/>
      <c r="AG18" s="56">
        <f t="shared" si="1"/>
        <v>11830405.790000001</v>
      </c>
      <c r="AH18" s="30">
        <f t="shared" si="6"/>
        <v>1213205</v>
      </c>
      <c r="AI18" s="43">
        <f t="shared" si="2"/>
        <v>0</v>
      </c>
      <c r="AJ18" s="47">
        <f t="shared" si="3"/>
        <v>13043610.790000001</v>
      </c>
      <c r="AK18" s="1">
        <f t="shared" si="7"/>
        <v>62005197.789999999</v>
      </c>
      <c r="AL18" s="33">
        <f t="shared" si="8"/>
        <v>0.16949108204090732</v>
      </c>
      <c r="AM18" s="34">
        <f t="shared" si="9"/>
        <v>39.558050383992509</v>
      </c>
      <c r="AN18" s="35">
        <f t="shared" si="10"/>
        <v>4.0566676551938992</v>
      </c>
      <c r="AO18" s="36">
        <f t="shared" si="11"/>
        <v>0</v>
      </c>
      <c r="AP18" s="37">
        <f t="shared" si="12"/>
        <v>26.640498376819366</v>
      </c>
      <c r="AQ18" s="37">
        <v>5</v>
      </c>
      <c r="AR18" s="49">
        <v>34326</v>
      </c>
      <c r="AS18" s="61">
        <v>1</v>
      </c>
    </row>
    <row r="19" spans="1:45" x14ac:dyDescent="0.2">
      <c r="A19" s="64" t="s">
        <v>66</v>
      </c>
      <c r="B19" s="41">
        <v>23266837</v>
      </c>
      <c r="C19" s="27"/>
      <c r="D19" s="42">
        <v>21859064</v>
      </c>
      <c r="E19" s="4">
        <f t="shared" si="4"/>
        <v>45125901</v>
      </c>
      <c r="F19" s="28">
        <f t="shared" si="5"/>
        <v>0.17533728899824</v>
      </c>
      <c r="G19" s="41">
        <v>2842942</v>
      </c>
      <c r="H19" s="43"/>
      <c r="I19" s="43"/>
      <c r="J19" s="44"/>
      <c r="K19" s="44"/>
      <c r="L19" s="44"/>
      <c r="M19" s="44"/>
      <c r="N19" s="43"/>
      <c r="O19" s="44"/>
      <c r="P19" s="43"/>
      <c r="Q19" s="44"/>
      <c r="R19" s="50"/>
      <c r="S19" s="44">
        <v>1068659</v>
      </c>
      <c r="T19" s="44"/>
      <c r="U19" s="44"/>
      <c r="V19" s="41">
        <v>1068660</v>
      </c>
      <c r="W19" s="41">
        <v>2409236.75</v>
      </c>
      <c r="X19" s="41">
        <v>2883068.46</v>
      </c>
      <c r="Y19" s="41"/>
      <c r="Z19" s="41"/>
      <c r="AA19" s="41"/>
      <c r="AB19" s="41"/>
      <c r="AC19" s="41"/>
      <c r="AD19" s="45"/>
      <c r="AF19" s="46"/>
      <c r="AG19" s="56">
        <f t="shared" si="1"/>
        <v>9203907.2100000009</v>
      </c>
      <c r="AH19" s="30">
        <f t="shared" si="6"/>
        <v>1068659</v>
      </c>
      <c r="AI19" s="43">
        <f t="shared" si="2"/>
        <v>0</v>
      </c>
      <c r="AJ19" s="47">
        <f t="shared" si="3"/>
        <v>10272566.210000001</v>
      </c>
      <c r="AK19" s="1">
        <f t="shared" si="7"/>
        <v>55398467.210000001</v>
      </c>
      <c r="AL19" s="33">
        <f t="shared" si="8"/>
        <v>0.15143159743851248</v>
      </c>
      <c r="AM19" s="34">
        <f t="shared" si="9"/>
        <v>39.558050842922917</v>
      </c>
      <c r="AN19" s="35">
        <f t="shared" si="10"/>
        <v>4.5930566324937079</v>
      </c>
      <c r="AO19" s="36">
        <f t="shared" si="11"/>
        <v>0</v>
      </c>
      <c r="AP19" s="37">
        <f t="shared" si="12"/>
        <v>22.76423513405306</v>
      </c>
      <c r="AQ19" s="37">
        <v>5</v>
      </c>
      <c r="AR19" s="49">
        <v>15280</v>
      </c>
      <c r="AS19" s="61">
        <v>1</v>
      </c>
    </row>
    <row r="20" spans="1:45" x14ac:dyDescent="0.2">
      <c r="A20" s="64" t="s">
        <v>67</v>
      </c>
      <c r="B20" s="41">
        <v>24727131</v>
      </c>
      <c r="C20" s="27"/>
      <c r="D20" s="42">
        <v>18617376</v>
      </c>
      <c r="E20" s="4">
        <f t="shared" si="4"/>
        <v>43344507</v>
      </c>
      <c r="F20" s="28">
        <f t="shared" si="5"/>
        <v>0.16841565889942534</v>
      </c>
      <c r="G20" s="41">
        <v>3021373</v>
      </c>
      <c r="H20" s="43"/>
      <c r="I20" s="43"/>
      <c r="J20" s="44"/>
      <c r="K20" s="44"/>
      <c r="L20" s="44"/>
      <c r="M20" s="44"/>
      <c r="N20" s="43"/>
      <c r="O20" s="44"/>
      <c r="P20" s="43"/>
      <c r="Q20" s="44"/>
      <c r="R20" s="50"/>
      <c r="S20" s="44">
        <v>1423967</v>
      </c>
      <c r="T20" s="44"/>
      <c r="U20" s="44"/>
      <c r="V20" s="41">
        <v>1423968</v>
      </c>
      <c r="W20" s="41">
        <v>2560447.36</v>
      </c>
      <c r="X20" s="41">
        <v>2775782.26</v>
      </c>
      <c r="Y20" s="41"/>
      <c r="Z20" s="41"/>
      <c r="AA20" s="41"/>
      <c r="AB20" s="41"/>
      <c r="AC20" s="41"/>
      <c r="AD20" s="45"/>
      <c r="AF20" s="46"/>
      <c r="AG20" s="56">
        <f t="shared" si="1"/>
        <v>9781570.6199999992</v>
      </c>
      <c r="AH20" s="30">
        <f t="shared" si="6"/>
        <v>1423967</v>
      </c>
      <c r="AI20" s="43">
        <f t="shared" si="2"/>
        <v>0</v>
      </c>
      <c r="AJ20" s="47">
        <f t="shared" si="3"/>
        <v>11205537.619999999</v>
      </c>
      <c r="AK20" s="1">
        <f t="shared" si="7"/>
        <v>54550044.619999997</v>
      </c>
      <c r="AL20" s="33">
        <f t="shared" si="8"/>
        <v>0.149112436014432</v>
      </c>
      <c r="AM20" s="34">
        <f t="shared" si="9"/>
        <v>39.558049091906369</v>
      </c>
      <c r="AN20" s="35">
        <f t="shared" si="10"/>
        <v>5.7587230803282434</v>
      </c>
      <c r="AO20" s="36">
        <f t="shared" si="11"/>
        <v>0</v>
      </c>
      <c r="AP20" s="37">
        <f t="shared" si="12"/>
        <v>25.852266862788404</v>
      </c>
      <c r="AQ20" s="37">
        <v>5</v>
      </c>
      <c r="AR20" s="49">
        <v>14565</v>
      </c>
      <c r="AS20" s="61">
        <v>1</v>
      </c>
    </row>
    <row r="21" spans="1:45" x14ac:dyDescent="0.2">
      <c r="A21" s="64" t="s">
        <v>68</v>
      </c>
      <c r="B21" s="41">
        <v>30549843</v>
      </c>
      <c r="C21" s="27"/>
      <c r="D21" s="42">
        <v>10152079</v>
      </c>
      <c r="E21" s="4">
        <f t="shared" si="4"/>
        <v>40701922</v>
      </c>
      <c r="F21" s="28">
        <f t="shared" si="5"/>
        <v>0.15814785970695239</v>
      </c>
      <c r="G21" s="41">
        <v>3732842</v>
      </c>
      <c r="H21" s="43"/>
      <c r="I21" s="43"/>
      <c r="J21" s="44">
        <v>8398203</v>
      </c>
      <c r="K21" s="44"/>
      <c r="L21" s="44"/>
      <c r="M21" s="44"/>
      <c r="N21" s="43"/>
      <c r="O21" s="44"/>
      <c r="P21" s="43"/>
      <c r="Q21" s="44"/>
      <c r="R21" s="50"/>
      <c r="S21" s="44">
        <v>2519655</v>
      </c>
      <c r="T21" s="44"/>
      <c r="U21" s="44"/>
      <c r="V21" s="41">
        <v>2519656</v>
      </c>
      <c r="W21" s="41">
        <v>3163378.12</v>
      </c>
      <c r="X21" s="41">
        <v>2669045.9</v>
      </c>
      <c r="Y21" s="41"/>
      <c r="Z21" s="41">
        <v>4592713</v>
      </c>
      <c r="AA21" s="41"/>
      <c r="AB21" s="41"/>
      <c r="AC21" s="41"/>
      <c r="AD21" s="45"/>
      <c r="AF21" s="46"/>
      <c r="AG21" s="56">
        <f t="shared" si="1"/>
        <v>12084922.020000001</v>
      </c>
      <c r="AH21" s="30">
        <f t="shared" si="6"/>
        <v>15510571</v>
      </c>
      <c r="AI21" s="43">
        <f t="shared" si="2"/>
        <v>0</v>
      </c>
      <c r="AJ21" s="47">
        <f t="shared" si="3"/>
        <v>27595493.020000003</v>
      </c>
      <c r="AK21" s="1">
        <f t="shared" si="7"/>
        <v>68297415.020000011</v>
      </c>
      <c r="AL21" s="33">
        <f t="shared" si="8"/>
        <v>0.18669084504079472</v>
      </c>
      <c r="AM21" s="34">
        <f t="shared" si="9"/>
        <v>39.558049512725816</v>
      </c>
      <c r="AN21" s="35">
        <f t="shared" si="10"/>
        <v>50.771360756256591</v>
      </c>
      <c r="AO21" s="36">
        <f t="shared" si="11"/>
        <v>0</v>
      </c>
      <c r="AP21" s="37">
        <f t="shared" si="12"/>
        <v>67.798992440700971</v>
      </c>
      <c r="AQ21" s="37">
        <v>7</v>
      </c>
      <c r="AR21" s="49">
        <v>42565</v>
      </c>
      <c r="AS21" s="61">
        <v>0</v>
      </c>
    </row>
    <row r="22" spans="1:45" x14ac:dyDescent="0.2">
      <c r="A22" s="64" t="s">
        <v>69</v>
      </c>
      <c r="B22" s="41">
        <v>48603544</v>
      </c>
      <c r="C22" s="27"/>
      <c r="D22" s="42">
        <v>26949747</v>
      </c>
      <c r="E22" s="4">
        <f t="shared" si="4"/>
        <v>75553291</v>
      </c>
      <c r="F22" s="28">
        <f t="shared" si="5"/>
        <v>0.29356331785674761</v>
      </c>
      <c r="G22" s="41">
        <v>5938799</v>
      </c>
      <c r="H22" s="43"/>
      <c r="I22" s="43"/>
      <c r="J22" s="44">
        <v>3015933</v>
      </c>
      <c r="K22" s="44"/>
      <c r="L22" s="44"/>
      <c r="M22" s="44"/>
      <c r="N22" s="43"/>
      <c r="O22" s="44"/>
      <c r="P22" s="43"/>
      <c r="Q22" s="44"/>
      <c r="R22" s="50"/>
      <c r="S22" s="44">
        <v>11125821</v>
      </c>
      <c r="T22" s="44"/>
      <c r="U22" s="44"/>
      <c r="V22" s="41">
        <v>11125821</v>
      </c>
      <c r="W22" s="41">
        <v>5032804.53</v>
      </c>
      <c r="X22" s="41"/>
      <c r="Y22" s="41"/>
      <c r="Z22" s="41">
        <v>6834486</v>
      </c>
      <c r="AA22" s="41"/>
      <c r="AB22" s="41"/>
      <c r="AC22" s="41"/>
      <c r="AD22" s="45"/>
      <c r="AF22" s="46"/>
      <c r="AG22" s="56">
        <f t="shared" si="1"/>
        <v>22097424.530000001</v>
      </c>
      <c r="AH22" s="30">
        <f t="shared" si="6"/>
        <v>20976240</v>
      </c>
      <c r="AI22" s="43">
        <f t="shared" si="2"/>
        <v>0</v>
      </c>
      <c r="AJ22" s="47">
        <f t="shared" si="3"/>
        <v>43073664.530000001</v>
      </c>
      <c r="AK22" s="1">
        <f t="shared" si="7"/>
        <v>118626955.53</v>
      </c>
      <c r="AL22" s="33">
        <f t="shared" si="8"/>
        <v>0.32426654165501201</v>
      </c>
      <c r="AM22" s="34">
        <f t="shared" si="9"/>
        <v>45.464636344213915</v>
      </c>
      <c r="AN22" s="35">
        <f t="shared" si="10"/>
        <v>43.157840506445375</v>
      </c>
      <c r="AO22" s="36">
        <f t="shared" si="11"/>
        <v>0</v>
      </c>
      <c r="AP22" s="37">
        <f t="shared" si="12"/>
        <v>57.010970614106014</v>
      </c>
      <c r="AQ22" s="37">
        <v>6</v>
      </c>
      <c r="AR22" s="49">
        <v>82187</v>
      </c>
      <c r="AS22" s="61">
        <v>1</v>
      </c>
    </row>
    <row r="23" spans="1:45" x14ac:dyDescent="0.2">
      <c r="A23" s="64" t="s">
        <v>70</v>
      </c>
      <c r="B23" s="41">
        <v>41498160</v>
      </c>
      <c r="C23" s="27"/>
      <c r="D23" s="42">
        <v>25937230</v>
      </c>
      <c r="E23" s="4">
        <f t="shared" si="4"/>
        <v>67435390</v>
      </c>
      <c r="F23" s="28">
        <f t="shared" si="5"/>
        <v>0.26202110546532958</v>
      </c>
      <c r="G23" s="41">
        <v>5070602</v>
      </c>
      <c r="H23" s="43"/>
      <c r="I23" s="43"/>
      <c r="J23" s="44">
        <v>3501020</v>
      </c>
      <c r="K23" s="44"/>
      <c r="L23" s="44"/>
      <c r="M23" s="44"/>
      <c r="N23" s="43"/>
      <c r="O23" s="44"/>
      <c r="P23" s="43"/>
      <c r="Q23" s="44"/>
      <c r="R23" s="50"/>
      <c r="S23" s="44">
        <v>2161866</v>
      </c>
      <c r="T23" s="44"/>
      <c r="U23" s="44"/>
      <c r="V23" s="41">
        <v>2161867</v>
      </c>
      <c r="W23" s="41">
        <v>4297055.5999999996</v>
      </c>
      <c r="X23" s="41">
        <v>4886338.9800000004</v>
      </c>
      <c r="Y23" s="41"/>
      <c r="Z23" s="41">
        <v>6017023</v>
      </c>
      <c r="AA23" s="41"/>
      <c r="AB23" s="41"/>
      <c r="AC23" s="41"/>
      <c r="AD23" s="45"/>
      <c r="AF23" s="46"/>
      <c r="AG23" s="56">
        <f t="shared" si="1"/>
        <v>16415863.58</v>
      </c>
      <c r="AH23" s="30">
        <f t="shared" si="6"/>
        <v>11679909</v>
      </c>
      <c r="AI23" s="43">
        <f t="shared" si="2"/>
        <v>0</v>
      </c>
      <c r="AJ23" s="47">
        <f t="shared" si="3"/>
        <v>28095772.579999998</v>
      </c>
      <c r="AK23" s="1">
        <f t="shared" si="7"/>
        <v>95531162.579999998</v>
      </c>
      <c r="AL23" s="33">
        <f t="shared" si="8"/>
        <v>0.26113423860283813</v>
      </c>
      <c r="AM23" s="34">
        <f t="shared" si="9"/>
        <v>39.558051682291456</v>
      </c>
      <c r="AN23" s="35">
        <f t="shared" si="10"/>
        <v>28.145606937753385</v>
      </c>
      <c r="AO23" s="36">
        <f t="shared" si="11"/>
        <v>0</v>
      </c>
      <c r="AP23" s="37">
        <f t="shared" si="12"/>
        <v>41.66324622724062</v>
      </c>
      <c r="AQ23" s="37">
        <v>7</v>
      </c>
      <c r="AR23" s="49">
        <v>79996</v>
      </c>
      <c r="AS23" s="61">
        <v>1</v>
      </c>
    </row>
    <row r="24" spans="1:45" x14ac:dyDescent="0.2">
      <c r="A24" s="64" t="s">
        <v>71</v>
      </c>
      <c r="B24" s="41">
        <v>28420570</v>
      </c>
      <c r="C24" s="27"/>
      <c r="D24" s="42">
        <v>20812075</v>
      </c>
      <c r="E24" s="4">
        <f t="shared" si="4"/>
        <v>49232645</v>
      </c>
      <c r="F24" s="28">
        <f t="shared" si="5"/>
        <v>0.19129409747436968</v>
      </c>
      <c r="G24" s="41">
        <v>3472669</v>
      </c>
      <c r="H24" s="43"/>
      <c r="I24" s="43"/>
      <c r="J24" s="44">
        <v>7243303</v>
      </c>
      <c r="K24" s="44"/>
      <c r="L24" s="44"/>
      <c r="M24" s="44"/>
      <c r="N24" s="43"/>
      <c r="O24" s="44"/>
      <c r="P24" s="43"/>
      <c r="Q24" s="44"/>
      <c r="R24" s="50"/>
      <c r="S24" s="44">
        <v>7025240</v>
      </c>
      <c r="T24" s="44"/>
      <c r="U24" s="44"/>
      <c r="V24" s="41">
        <v>7025242</v>
      </c>
      <c r="W24" s="41">
        <v>2942896.02</v>
      </c>
      <c r="X24" s="41"/>
      <c r="Y24" s="41"/>
      <c r="Z24" s="41">
        <v>10567784</v>
      </c>
      <c r="AA24" s="41"/>
      <c r="AB24" s="41"/>
      <c r="AC24" s="41"/>
      <c r="AD24" s="45"/>
      <c r="AF24" s="46"/>
      <c r="AG24" s="56">
        <f t="shared" si="1"/>
        <v>13440807.02</v>
      </c>
      <c r="AH24" s="30">
        <f t="shared" si="6"/>
        <v>24836327</v>
      </c>
      <c r="AI24" s="43">
        <f t="shared" si="2"/>
        <v>0</v>
      </c>
      <c r="AJ24" s="47">
        <f t="shared" si="3"/>
        <v>38277134.019999996</v>
      </c>
      <c r="AK24" s="1">
        <f t="shared" si="7"/>
        <v>87509779.019999996</v>
      </c>
      <c r="AL24" s="33">
        <f t="shared" si="8"/>
        <v>0.23920780295700575</v>
      </c>
      <c r="AM24" s="34">
        <f t="shared" si="9"/>
        <v>47.292531500951597</v>
      </c>
      <c r="AN24" s="35">
        <f t="shared" si="10"/>
        <v>87.388560468702764</v>
      </c>
      <c r="AO24" s="36">
        <f t="shared" si="11"/>
        <v>0</v>
      </c>
      <c r="AP24" s="37">
        <f t="shared" si="12"/>
        <v>77.747466178183188</v>
      </c>
      <c r="AQ24" s="37">
        <v>6</v>
      </c>
      <c r="AR24" s="49">
        <v>34505</v>
      </c>
      <c r="AS24" s="61">
        <v>1</v>
      </c>
    </row>
    <row r="25" spans="1:45" x14ac:dyDescent="0.2">
      <c r="A25" s="64" t="s">
        <v>72</v>
      </c>
      <c r="B25" s="41">
        <v>34460367</v>
      </c>
      <c r="C25" s="27"/>
      <c r="D25" s="42">
        <v>24140226</v>
      </c>
      <c r="E25" s="4">
        <f t="shared" si="4"/>
        <v>58600593</v>
      </c>
      <c r="F25" s="28">
        <f t="shared" si="5"/>
        <v>0.22769338412343812</v>
      </c>
      <c r="G25" s="41">
        <v>4210664</v>
      </c>
      <c r="H25" s="43"/>
      <c r="I25" s="43"/>
      <c r="J25" s="44"/>
      <c r="K25" s="44"/>
      <c r="L25" s="44"/>
      <c r="M25" s="44"/>
      <c r="N25" s="43"/>
      <c r="O25" s="44"/>
      <c r="P25" s="43"/>
      <c r="Q25" s="44"/>
      <c r="R25" s="50"/>
      <c r="S25" s="44">
        <v>7250350</v>
      </c>
      <c r="T25" s="44"/>
      <c r="U25" s="44"/>
      <c r="V25" s="41">
        <v>7250350</v>
      </c>
      <c r="W25" s="41">
        <v>3568305.47</v>
      </c>
      <c r="X25" s="41"/>
      <c r="Y25" s="41"/>
      <c r="Z25" s="41"/>
      <c r="AA25" s="41"/>
      <c r="AB25" s="41"/>
      <c r="AC25" s="41"/>
      <c r="AD25" s="45"/>
      <c r="AF25" s="46"/>
      <c r="AG25" s="56">
        <f t="shared" si="1"/>
        <v>15029319.470000001</v>
      </c>
      <c r="AH25" s="30">
        <f t="shared" si="6"/>
        <v>7250350</v>
      </c>
      <c r="AI25" s="43">
        <f t="shared" si="2"/>
        <v>0</v>
      </c>
      <c r="AJ25" s="47">
        <f t="shared" si="3"/>
        <v>22279669.469999999</v>
      </c>
      <c r="AK25" s="1">
        <f t="shared" si="7"/>
        <v>80880262.469999999</v>
      </c>
      <c r="AL25" s="33">
        <f t="shared" si="8"/>
        <v>0.22108603295196241</v>
      </c>
      <c r="AM25" s="34">
        <f t="shared" si="9"/>
        <v>43.61334709522972</v>
      </c>
      <c r="AN25" s="35">
        <f t="shared" si="10"/>
        <v>21.039677261707631</v>
      </c>
      <c r="AO25" s="36">
        <f t="shared" si="11"/>
        <v>0</v>
      </c>
      <c r="AP25" s="37">
        <f t="shared" si="12"/>
        <v>38.019529034458742</v>
      </c>
      <c r="AQ25" s="37">
        <v>4</v>
      </c>
      <c r="AR25" s="49">
        <v>34650</v>
      </c>
      <c r="AS25" s="61">
        <v>1</v>
      </c>
    </row>
    <row r="26" spans="1:45" x14ac:dyDescent="0.2">
      <c r="A26" s="64" t="s">
        <v>73</v>
      </c>
      <c r="B26" s="41">
        <v>25681361</v>
      </c>
      <c r="C26" s="27"/>
      <c r="D26" s="42">
        <v>22156842</v>
      </c>
      <c r="E26" s="4">
        <f t="shared" si="4"/>
        <v>47838203</v>
      </c>
      <c r="F26" s="28">
        <f t="shared" si="5"/>
        <v>0.18587597452220339</v>
      </c>
      <c r="G26" s="41">
        <v>3137969</v>
      </c>
      <c r="H26" s="43"/>
      <c r="I26" s="43"/>
      <c r="J26" s="44">
        <v>1081156</v>
      </c>
      <c r="K26" s="44"/>
      <c r="L26" s="44"/>
      <c r="M26" s="44"/>
      <c r="N26" s="43"/>
      <c r="O26" s="44"/>
      <c r="P26" s="43"/>
      <c r="Q26" s="44"/>
      <c r="R26" s="50"/>
      <c r="S26" s="44">
        <v>2789960</v>
      </c>
      <c r="T26" s="44"/>
      <c r="U26" s="44"/>
      <c r="V26" s="41">
        <v>2789961</v>
      </c>
      <c r="W26" s="41">
        <v>2659256.09</v>
      </c>
      <c r="X26" s="41">
        <v>1571859.37</v>
      </c>
      <c r="Y26" s="41"/>
      <c r="Z26" s="41">
        <v>1397176</v>
      </c>
      <c r="AA26" s="41"/>
      <c r="AB26" s="41"/>
      <c r="AC26" s="41"/>
      <c r="AD26" s="45"/>
      <c r="AF26" s="46"/>
      <c r="AG26" s="56">
        <f t="shared" si="1"/>
        <v>10159045.460000001</v>
      </c>
      <c r="AH26" s="30">
        <f t="shared" si="6"/>
        <v>5268292</v>
      </c>
      <c r="AI26" s="43">
        <f t="shared" si="2"/>
        <v>0</v>
      </c>
      <c r="AJ26" s="47">
        <f t="shared" si="3"/>
        <v>15427337.460000001</v>
      </c>
      <c r="AK26" s="1">
        <f t="shared" si="7"/>
        <v>63265540.460000001</v>
      </c>
      <c r="AL26" s="33">
        <f t="shared" si="8"/>
        <v>0.1729362261658258</v>
      </c>
      <c r="AM26" s="34">
        <f t="shared" si="9"/>
        <v>39.55804935727511</v>
      </c>
      <c r="AN26" s="35">
        <f t="shared" si="10"/>
        <v>20.514068549560129</v>
      </c>
      <c r="AO26" s="36">
        <f t="shared" si="11"/>
        <v>0</v>
      </c>
      <c r="AP26" s="37">
        <f t="shared" si="12"/>
        <v>32.24899033101223</v>
      </c>
      <c r="AQ26" s="37">
        <v>7</v>
      </c>
      <c r="AR26" s="49">
        <v>16944</v>
      </c>
      <c r="AS26" s="61">
        <v>1</v>
      </c>
    </row>
    <row r="27" spans="1:45" x14ac:dyDescent="0.2">
      <c r="A27" s="64" t="s">
        <v>74</v>
      </c>
      <c r="B27" s="41">
        <v>36630458</v>
      </c>
      <c r="C27" s="27"/>
      <c r="D27" s="42">
        <v>28554526</v>
      </c>
      <c r="E27" s="4">
        <f t="shared" si="4"/>
        <v>65184984</v>
      </c>
      <c r="F27" s="28">
        <f t="shared" si="5"/>
        <v>0.25327712299758071</v>
      </c>
      <c r="G27" s="41">
        <v>4475824</v>
      </c>
      <c r="H27" s="43"/>
      <c r="I27" s="43"/>
      <c r="J27" s="44">
        <v>3443802</v>
      </c>
      <c r="K27" s="44"/>
      <c r="L27" s="44"/>
      <c r="M27" s="44"/>
      <c r="N27" s="43"/>
      <c r="O27" s="44"/>
      <c r="P27" s="43"/>
      <c r="Q27" s="44"/>
      <c r="R27" s="50"/>
      <c r="S27" s="44">
        <v>4493569</v>
      </c>
      <c r="T27" s="44"/>
      <c r="U27" s="44"/>
      <c r="V27" s="41">
        <v>4493570</v>
      </c>
      <c r="W27" s="41">
        <v>3793014.27</v>
      </c>
      <c r="X27" s="41">
        <v>1727886.82</v>
      </c>
      <c r="Y27" s="41"/>
      <c r="Z27" s="41">
        <v>5807889</v>
      </c>
      <c r="AA27" s="41"/>
      <c r="AB27" s="41"/>
      <c r="AC27" s="41"/>
      <c r="AD27" s="45"/>
      <c r="AF27" s="46"/>
      <c r="AG27" s="56">
        <f t="shared" si="1"/>
        <v>14490295.09</v>
      </c>
      <c r="AH27" s="30">
        <f t="shared" si="6"/>
        <v>13745260</v>
      </c>
      <c r="AI27" s="43">
        <f t="shared" si="2"/>
        <v>0</v>
      </c>
      <c r="AJ27" s="47">
        <f t="shared" si="3"/>
        <v>28235555.09</v>
      </c>
      <c r="AK27" s="1">
        <f t="shared" si="7"/>
        <v>93420539.090000004</v>
      </c>
      <c r="AL27" s="33">
        <f t="shared" si="8"/>
        <v>0.25536485358591388</v>
      </c>
      <c r="AM27" s="34">
        <f t="shared" si="9"/>
        <v>39.558050543621377</v>
      </c>
      <c r="AN27" s="35">
        <f t="shared" si="10"/>
        <v>37.524128144944299</v>
      </c>
      <c r="AO27" s="36">
        <f t="shared" si="11"/>
        <v>0</v>
      </c>
      <c r="AP27" s="37">
        <f t="shared" si="12"/>
        <v>43.31604206576165</v>
      </c>
      <c r="AQ27" s="37">
        <v>7</v>
      </c>
      <c r="AR27" s="49">
        <v>44899</v>
      </c>
      <c r="AS27" s="61">
        <v>1</v>
      </c>
    </row>
    <row r="28" spans="1:45" x14ac:dyDescent="0.2">
      <c r="A28" s="64" t="s">
        <v>75</v>
      </c>
      <c r="B28" s="41">
        <v>33439231</v>
      </c>
      <c r="C28" s="27"/>
      <c r="D28" s="42">
        <v>26898396</v>
      </c>
      <c r="E28" s="4">
        <f t="shared" si="4"/>
        <v>60337627</v>
      </c>
      <c r="F28" s="28">
        <f t="shared" si="5"/>
        <v>0.23444265285178481</v>
      </c>
      <c r="G28" s="41">
        <v>4085892</v>
      </c>
      <c r="H28" s="43"/>
      <c r="I28" s="43"/>
      <c r="J28" s="44">
        <v>1311792</v>
      </c>
      <c r="K28" s="44"/>
      <c r="L28" s="44"/>
      <c r="M28" s="44"/>
      <c r="N28" s="43"/>
      <c r="O28" s="44"/>
      <c r="P28" s="43"/>
      <c r="Q28" s="44"/>
      <c r="R28" s="50"/>
      <c r="S28" s="44">
        <v>7156128</v>
      </c>
      <c r="T28" s="44"/>
      <c r="U28" s="44"/>
      <c r="V28" s="41">
        <v>7156128</v>
      </c>
      <c r="W28" s="41">
        <v>3462568.73</v>
      </c>
      <c r="X28" s="41"/>
      <c r="Y28" s="41"/>
      <c r="Z28" s="41">
        <v>1687920</v>
      </c>
      <c r="AA28" s="41"/>
      <c r="AB28" s="41"/>
      <c r="AC28" s="41"/>
      <c r="AD28" s="45"/>
      <c r="AF28" s="46"/>
      <c r="AG28" s="56">
        <f t="shared" si="1"/>
        <v>14704588.73</v>
      </c>
      <c r="AH28" s="30">
        <f t="shared" si="6"/>
        <v>10155840</v>
      </c>
      <c r="AI28" s="43">
        <f t="shared" si="2"/>
        <v>0</v>
      </c>
      <c r="AJ28" s="47">
        <f t="shared" si="3"/>
        <v>24860428.73</v>
      </c>
      <c r="AK28" s="1">
        <f t="shared" si="7"/>
        <v>85198055.730000004</v>
      </c>
      <c r="AL28" s="33">
        <f t="shared" si="8"/>
        <v>0.23288871204581676</v>
      </c>
      <c r="AM28" s="34">
        <f t="shared" si="9"/>
        <v>43.974063667911508</v>
      </c>
      <c r="AN28" s="35">
        <f t="shared" si="10"/>
        <v>30.371033353009825</v>
      </c>
      <c r="AO28" s="36">
        <f t="shared" si="11"/>
        <v>0</v>
      </c>
      <c r="AP28" s="37">
        <f t="shared" si="12"/>
        <v>41.202198306539302</v>
      </c>
      <c r="AQ28" s="37">
        <f>COUNT(G28:AF28)</f>
        <v>6</v>
      </c>
      <c r="AR28" s="49">
        <v>18627</v>
      </c>
      <c r="AS28" s="61">
        <v>1</v>
      </c>
    </row>
    <row r="29" spans="1:45" x14ac:dyDescent="0.2">
      <c r="A29" s="64" t="s">
        <v>76</v>
      </c>
      <c r="B29" s="41">
        <v>30465508</v>
      </c>
      <c r="C29" s="27"/>
      <c r="D29" s="42">
        <v>20759490</v>
      </c>
      <c r="E29" s="4">
        <f t="shared" si="4"/>
        <v>51224998</v>
      </c>
      <c r="F29" s="28">
        <f t="shared" si="5"/>
        <v>0.19903541157572155</v>
      </c>
      <c r="G29" s="41">
        <v>3722537</v>
      </c>
      <c r="H29" s="43"/>
      <c r="I29" s="43"/>
      <c r="J29" s="44">
        <v>4170315</v>
      </c>
      <c r="K29" s="44"/>
      <c r="L29" s="44"/>
      <c r="M29" s="44"/>
      <c r="N29" s="43"/>
      <c r="O29" s="44"/>
      <c r="P29" s="43"/>
      <c r="Q29" s="44"/>
      <c r="R29" s="50"/>
      <c r="S29" s="44">
        <v>4132145</v>
      </c>
      <c r="T29" s="44"/>
      <c r="U29" s="44"/>
      <c r="V29" s="41">
        <v>4132144</v>
      </c>
      <c r="W29" s="41">
        <v>3154645.38</v>
      </c>
      <c r="X29" s="41">
        <v>1042234.11</v>
      </c>
      <c r="Y29" s="41"/>
      <c r="Z29" s="41">
        <v>6415950</v>
      </c>
      <c r="AA29" s="41"/>
      <c r="AB29" s="41"/>
      <c r="AC29" s="41"/>
      <c r="AD29" s="45"/>
      <c r="AF29" s="46"/>
      <c r="AG29" s="56">
        <f t="shared" si="1"/>
        <v>12051560.489999998</v>
      </c>
      <c r="AH29" s="30">
        <f t="shared" si="6"/>
        <v>14718410</v>
      </c>
      <c r="AI29" s="43">
        <f t="shared" si="2"/>
        <v>0</v>
      </c>
      <c r="AJ29" s="47">
        <f t="shared" si="3"/>
        <v>26769970.489999998</v>
      </c>
      <c r="AK29" s="1">
        <f t="shared" si="7"/>
        <v>77994968.489999995</v>
      </c>
      <c r="AL29" s="33">
        <f t="shared" si="8"/>
        <v>0.21319908772629639</v>
      </c>
      <c r="AM29" s="34">
        <f t="shared" si="9"/>
        <v>39.558048695593712</v>
      </c>
      <c r="AN29" s="35">
        <f t="shared" si="10"/>
        <v>48.311716975144478</v>
      </c>
      <c r="AO29" s="36">
        <f t="shared" si="11"/>
        <v>0</v>
      </c>
      <c r="AP29" s="37">
        <f t="shared" si="12"/>
        <v>52.259583280022767</v>
      </c>
      <c r="AQ29" s="37">
        <f t="shared" ref="AQ29:AQ87" si="13">COUNT(G29:AF29)</f>
        <v>7</v>
      </c>
      <c r="AR29" s="49">
        <v>39872</v>
      </c>
      <c r="AS29" s="61">
        <v>1</v>
      </c>
    </row>
    <row r="30" spans="1:45" x14ac:dyDescent="0.2">
      <c r="A30" s="64" t="s">
        <v>77</v>
      </c>
      <c r="B30" s="41">
        <v>26452862</v>
      </c>
      <c r="C30" s="27"/>
      <c r="D30" s="42">
        <v>21536294</v>
      </c>
      <c r="E30" s="4">
        <f t="shared" si="4"/>
        <v>47989156</v>
      </c>
      <c r="F30" s="28">
        <f t="shared" si="5"/>
        <v>0.18646250441301157</v>
      </c>
      <c r="G30" s="41">
        <v>3232238</v>
      </c>
      <c r="H30" s="43"/>
      <c r="I30" s="43"/>
      <c r="J30" s="44"/>
      <c r="K30" s="44"/>
      <c r="L30" s="44"/>
      <c r="M30" s="44"/>
      <c r="N30" s="43"/>
      <c r="O30" s="44"/>
      <c r="P30" s="43"/>
      <c r="Q30" s="44"/>
      <c r="R30" s="50"/>
      <c r="S30" s="44">
        <v>1929227</v>
      </c>
      <c r="T30" s="44"/>
      <c r="U30" s="44"/>
      <c r="V30" s="41">
        <v>1929228</v>
      </c>
      <c r="W30" s="41">
        <v>2739143.58</v>
      </c>
      <c r="X30" s="41">
        <v>2563627.06</v>
      </c>
      <c r="Y30" s="41"/>
      <c r="Z30" s="41"/>
      <c r="AA30" s="41"/>
      <c r="AB30" s="41"/>
      <c r="AC30" s="41"/>
      <c r="AD30" s="45"/>
      <c r="AF30" s="46"/>
      <c r="AG30" s="56">
        <f t="shared" si="1"/>
        <v>10464236.640000001</v>
      </c>
      <c r="AH30" s="30">
        <f t="shared" si="6"/>
        <v>1929227</v>
      </c>
      <c r="AI30" s="43">
        <f t="shared" si="2"/>
        <v>0</v>
      </c>
      <c r="AJ30" s="47">
        <f t="shared" si="3"/>
        <v>12393463.640000001</v>
      </c>
      <c r="AK30" s="1">
        <f t="shared" si="7"/>
        <v>60382619.640000001</v>
      </c>
      <c r="AL30" s="33">
        <f t="shared" si="8"/>
        <v>0.16505576796819282</v>
      </c>
      <c r="AM30" s="34">
        <f t="shared" si="9"/>
        <v>39.558050996523555</v>
      </c>
      <c r="AN30" s="35">
        <f t="shared" si="10"/>
        <v>7.2930747531212319</v>
      </c>
      <c r="AO30" s="36">
        <f t="shared" si="11"/>
        <v>0</v>
      </c>
      <c r="AP30" s="37">
        <f t="shared" si="12"/>
        <v>25.825550338914066</v>
      </c>
      <c r="AQ30" s="37">
        <f t="shared" si="13"/>
        <v>5</v>
      </c>
      <c r="AR30" s="49">
        <v>26652</v>
      </c>
      <c r="AS30" s="61">
        <v>0</v>
      </c>
    </row>
    <row r="31" spans="1:45" x14ac:dyDescent="0.2">
      <c r="A31" s="64" t="s">
        <v>78</v>
      </c>
      <c r="B31" s="41">
        <v>75423065</v>
      </c>
      <c r="C31" s="27"/>
      <c r="D31" s="42">
        <v>29092988</v>
      </c>
      <c r="E31" s="4">
        <f t="shared" si="4"/>
        <v>104516053</v>
      </c>
      <c r="F31" s="28">
        <f t="shared" si="5"/>
        <v>0.40609851512585571</v>
      </c>
      <c r="G31" s="41">
        <v>9215838</v>
      </c>
      <c r="H31" s="43"/>
      <c r="I31" s="43"/>
      <c r="J31" s="44">
        <v>5720303</v>
      </c>
      <c r="K31" s="44"/>
      <c r="L31" s="44"/>
      <c r="M31" s="44"/>
      <c r="N31" s="43"/>
      <c r="O31" s="44"/>
      <c r="P31" s="43"/>
      <c r="Q31" s="44"/>
      <c r="R31" s="50"/>
      <c r="S31" s="44">
        <v>12256559</v>
      </c>
      <c r="T31" s="44"/>
      <c r="U31" s="44"/>
      <c r="V31" s="41">
        <v>12256559</v>
      </c>
      <c r="W31" s="41">
        <v>7809915</v>
      </c>
      <c r="X31" s="41">
        <v>553582.36</v>
      </c>
      <c r="Y31" s="41"/>
      <c r="Z31" s="41">
        <v>3005849</v>
      </c>
      <c r="AA31" s="41"/>
      <c r="AB31" s="41"/>
      <c r="AC31" s="41"/>
      <c r="AD31" s="45"/>
      <c r="AF31" s="46"/>
      <c r="AG31" s="56">
        <f t="shared" si="1"/>
        <v>29835894.359999999</v>
      </c>
      <c r="AH31" s="30">
        <f t="shared" si="6"/>
        <v>20982711</v>
      </c>
      <c r="AI31" s="43">
        <f t="shared" si="2"/>
        <v>0</v>
      </c>
      <c r="AJ31" s="47">
        <f t="shared" si="3"/>
        <v>50818605.359999999</v>
      </c>
      <c r="AK31" s="1">
        <f t="shared" si="7"/>
        <v>155334658.36000001</v>
      </c>
      <c r="AL31" s="33">
        <f t="shared" si="8"/>
        <v>0.42460697267765418</v>
      </c>
      <c r="AM31" s="34">
        <f t="shared" si="9"/>
        <v>39.558050789900939</v>
      </c>
      <c r="AN31" s="35">
        <f t="shared" si="10"/>
        <v>27.820018982256954</v>
      </c>
      <c r="AO31" s="36">
        <f t="shared" si="11"/>
        <v>0</v>
      </c>
      <c r="AP31" s="37">
        <f t="shared" si="12"/>
        <v>48.622775067864453</v>
      </c>
      <c r="AQ31" s="37">
        <f t="shared" si="13"/>
        <v>7</v>
      </c>
      <c r="AR31" s="49">
        <v>205441</v>
      </c>
      <c r="AS31" s="61">
        <v>1</v>
      </c>
    </row>
    <row r="32" spans="1:45" x14ac:dyDescent="0.2">
      <c r="A32" s="64" t="s">
        <v>79</v>
      </c>
      <c r="B32" s="41">
        <v>93467671</v>
      </c>
      <c r="C32" s="27"/>
      <c r="D32" s="42">
        <v>35109607</v>
      </c>
      <c r="E32" s="4">
        <f t="shared" si="4"/>
        <v>128577278</v>
      </c>
      <c r="F32" s="28">
        <f t="shared" si="5"/>
        <v>0.49958872513798769</v>
      </c>
      <c r="G32" s="41">
        <v>11420683</v>
      </c>
      <c r="H32" s="43"/>
      <c r="I32" s="43"/>
      <c r="J32" s="44">
        <v>12535747</v>
      </c>
      <c r="K32" s="44"/>
      <c r="L32" s="44"/>
      <c r="M32" s="44"/>
      <c r="N32" s="43"/>
      <c r="O32" s="44"/>
      <c r="P32" s="43"/>
      <c r="Q32" s="44"/>
      <c r="R32" s="50"/>
      <c r="S32" s="44">
        <v>10216629</v>
      </c>
      <c r="T32" s="44"/>
      <c r="U32" s="44"/>
      <c r="V32" s="41">
        <v>10216628</v>
      </c>
      <c r="W32" s="41">
        <v>9678399.5600000005</v>
      </c>
      <c r="X32" s="41">
        <v>5658278</v>
      </c>
      <c r="Y32" s="41"/>
      <c r="Z32" s="41">
        <v>16258256</v>
      </c>
      <c r="AA32" s="41"/>
      <c r="AB32" s="41"/>
      <c r="AC32" s="41"/>
      <c r="AD32" s="45"/>
      <c r="AF32" s="46"/>
      <c r="AG32" s="56">
        <f t="shared" si="1"/>
        <v>36973988.560000002</v>
      </c>
      <c r="AH32" s="30">
        <f t="shared" si="6"/>
        <v>39010632</v>
      </c>
      <c r="AI32" s="43">
        <f t="shared" si="2"/>
        <v>0</v>
      </c>
      <c r="AJ32" s="47">
        <f t="shared" si="3"/>
        <v>75984620.560000002</v>
      </c>
      <c r="AK32" s="1">
        <f t="shared" si="7"/>
        <v>204561898.56</v>
      </c>
      <c r="AL32" s="33">
        <f t="shared" si="8"/>
        <v>0.55916953363655608</v>
      </c>
      <c r="AM32" s="34">
        <f t="shared" si="9"/>
        <v>39.55805056916418</v>
      </c>
      <c r="AN32" s="35">
        <f t="shared" si="10"/>
        <v>41.737032262203257</v>
      </c>
      <c r="AO32" s="36">
        <f t="shared" si="11"/>
        <v>0</v>
      </c>
      <c r="AP32" s="37">
        <f t="shared" si="12"/>
        <v>59.096460698133612</v>
      </c>
      <c r="AQ32" s="37">
        <f>COUNT(G32:AF32)</f>
        <v>7</v>
      </c>
      <c r="AR32" s="49">
        <v>273719</v>
      </c>
      <c r="AS32" s="61">
        <v>1</v>
      </c>
    </row>
    <row r="33" spans="1:45" x14ac:dyDescent="0.2">
      <c r="A33" s="64" t="s">
        <v>80</v>
      </c>
      <c r="B33" s="41">
        <v>21800511</v>
      </c>
      <c r="C33" s="27"/>
      <c r="D33" s="42">
        <v>19636119</v>
      </c>
      <c r="E33" s="4">
        <f t="shared" si="4"/>
        <v>41436630</v>
      </c>
      <c r="F33" s="28">
        <f t="shared" si="5"/>
        <v>0.16100257742051824</v>
      </c>
      <c r="G33" s="41">
        <v>2663774</v>
      </c>
      <c r="H33" s="43"/>
      <c r="I33" s="43"/>
      <c r="J33" s="44"/>
      <c r="K33" s="44"/>
      <c r="L33" s="44"/>
      <c r="M33" s="44"/>
      <c r="N33" s="43"/>
      <c r="O33" s="44"/>
      <c r="P33" s="43"/>
      <c r="Q33" s="44"/>
      <c r="R33" s="50"/>
      <c r="S33" s="44">
        <v>3142774</v>
      </c>
      <c r="T33" s="44"/>
      <c r="U33" s="44"/>
      <c r="V33" s="41">
        <v>3142773</v>
      </c>
      <c r="W33" s="41">
        <v>2257401.4900000002</v>
      </c>
      <c r="X33" s="41">
        <v>559909.06999999995</v>
      </c>
      <c r="Y33" s="41"/>
      <c r="Z33" s="41"/>
      <c r="AA33" s="41"/>
      <c r="AB33" s="41"/>
      <c r="AC33" s="41"/>
      <c r="AD33" s="45"/>
      <c r="AF33" s="46"/>
      <c r="AG33" s="56">
        <f t="shared" si="1"/>
        <v>8623857.5600000005</v>
      </c>
      <c r="AH33" s="30">
        <f t="shared" si="6"/>
        <v>3142774</v>
      </c>
      <c r="AI33" s="43">
        <f t="shared" si="2"/>
        <v>0</v>
      </c>
      <c r="AJ33" s="47">
        <f t="shared" si="3"/>
        <v>11766631.560000001</v>
      </c>
      <c r="AK33" s="1">
        <f t="shared" si="7"/>
        <v>53203261.560000002</v>
      </c>
      <c r="AL33" s="33">
        <f t="shared" si="8"/>
        <v>0.14543100725926758</v>
      </c>
      <c r="AM33" s="34">
        <f t="shared" si="9"/>
        <v>39.558052377763076</v>
      </c>
      <c r="AN33" s="35">
        <f t="shared" si="10"/>
        <v>14.416056577756365</v>
      </c>
      <c r="AO33" s="36">
        <f t="shared" si="11"/>
        <v>0</v>
      </c>
      <c r="AP33" s="37">
        <f t="shared" si="12"/>
        <v>28.396690464451378</v>
      </c>
      <c r="AQ33" s="37">
        <f t="shared" si="13"/>
        <v>5</v>
      </c>
      <c r="AR33" s="49">
        <v>9880</v>
      </c>
      <c r="AS33" s="61">
        <v>1</v>
      </c>
    </row>
    <row r="34" spans="1:45" x14ac:dyDescent="0.2">
      <c r="A34" s="64" t="s">
        <v>81</v>
      </c>
      <c r="B34" s="41">
        <v>23026639</v>
      </c>
      <c r="C34" s="27"/>
      <c r="D34" s="42">
        <v>21698665</v>
      </c>
      <c r="E34" s="4">
        <f t="shared" si="4"/>
        <v>44725304</v>
      </c>
      <c r="F34" s="28">
        <f t="shared" si="5"/>
        <v>0.17378076402246548</v>
      </c>
      <c r="G34" s="41">
        <v>2813593</v>
      </c>
      <c r="H34" s="43"/>
      <c r="I34" s="43"/>
      <c r="J34" s="44"/>
      <c r="K34" s="44"/>
      <c r="L34" s="44"/>
      <c r="M34" s="44"/>
      <c r="N34" s="43"/>
      <c r="O34" s="44"/>
      <c r="P34" s="43"/>
      <c r="Q34" s="44"/>
      <c r="R34" s="50"/>
      <c r="S34" s="44">
        <v>4131547</v>
      </c>
      <c r="T34" s="44"/>
      <c r="U34" s="44"/>
      <c r="V34" s="41">
        <v>4131546</v>
      </c>
      <c r="W34" s="41">
        <v>2384364.65</v>
      </c>
      <c r="X34" s="41"/>
      <c r="Y34" s="41"/>
      <c r="Z34" s="41"/>
      <c r="AA34" s="41"/>
      <c r="AB34" s="41"/>
      <c r="AC34" s="41"/>
      <c r="AD34" s="45"/>
      <c r="AF34" s="46"/>
      <c r="AG34" s="56">
        <f t="shared" si="1"/>
        <v>9329503.6500000004</v>
      </c>
      <c r="AH34" s="30">
        <f t="shared" si="6"/>
        <v>4131547</v>
      </c>
      <c r="AI34" s="43">
        <f t="shared" si="2"/>
        <v>0</v>
      </c>
      <c r="AJ34" s="47">
        <f t="shared" si="3"/>
        <v>13461050.65</v>
      </c>
      <c r="AK34" s="1">
        <f t="shared" si="7"/>
        <v>58186354.649999999</v>
      </c>
      <c r="AL34" s="33">
        <f t="shared" si="8"/>
        <v>0.15905228208521258</v>
      </c>
      <c r="AM34" s="34">
        <f t="shared" si="9"/>
        <v>40.516132858121416</v>
      </c>
      <c r="AN34" s="35">
        <f t="shared" si="10"/>
        <v>17.942466549286674</v>
      </c>
      <c r="AO34" s="36">
        <f t="shared" si="11"/>
        <v>0</v>
      </c>
      <c r="AP34" s="37">
        <f t="shared" si="12"/>
        <v>30.097169714039286</v>
      </c>
      <c r="AQ34" s="37">
        <f t="shared" si="13"/>
        <v>4</v>
      </c>
      <c r="AR34" s="49">
        <v>10657</v>
      </c>
      <c r="AS34" s="61">
        <v>1</v>
      </c>
    </row>
    <row r="35" spans="1:45" x14ac:dyDescent="0.2">
      <c r="A35" s="64" t="s">
        <v>82</v>
      </c>
      <c r="B35" s="41">
        <v>23021343</v>
      </c>
      <c r="C35" s="27"/>
      <c r="D35" s="42">
        <v>23245284</v>
      </c>
      <c r="E35" s="4">
        <f t="shared" si="4"/>
        <v>46266627</v>
      </c>
      <c r="F35" s="28">
        <f t="shared" si="5"/>
        <v>0.17976959505523832</v>
      </c>
      <c r="G35" s="41">
        <v>2812947</v>
      </c>
      <c r="H35" s="43"/>
      <c r="I35" s="43"/>
      <c r="J35" s="44"/>
      <c r="K35" s="44"/>
      <c r="L35" s="44"/>
      <c r="M35" s="44"/>
      <c r="N35" s="43"/>
      <c r="O35" s="44"/>
      <c r="P35" s="43"/>
      <c r="Q35" s="44"/>
      <c r="R35" s="50"/>
      <c r="S35" s="44">
        <v>2748450</v>
      </c>
      <c r="T35" s="44"/>
      <c r="U35" s="44"/>
      <c r="V35" s="41">
        <v>2748450</v>
      </c>
      <c r="W35" s="41">
        <v>2383816.31</v>
      </c>
      <c r="X35" s="41">
        <v>1161582.81</v>
      </c>
      <c r="Y35" s="41"/>
      <c r="Z35" s="41"/>
      <c r="AA35" s="41"/>
      <c r="AB35" s="41"/>
      <c r="AC35" s="41"/>
      <c r="AD35" s="45"/>
      <c r="AF35" s="46"/>
      <c r="AG35" s="56">
        <f t="shared" si="1"/>
        <v>9106796.120000001</v>
      </c>
      <c r="AH35" s="30">
        <f t="shared" si="6"/>
        <v>2748450</v>
      </c>
      <c r="AI35" s="43">
        <f t="shared" si="2"/>
        <v>0</v>
      </c>
      <c r="AJ35" s="47">
        <f t="shared" si="3"/>
        <v>11855246.120000001</v>
      </c>
      <c r="AK35" s="1">
        <f t="shared" si="7"/>
        <v>58121873.120000005</v>
      </c>
      <c r="AL35" s="33">
        <f t="shared" si="8"/>
        <v>0.15887602195411246</v>
      </c>
      <c r="AM35" s="34">
        <f t="shared" si="9"/>
        <v>39.55805758161025</v>
      </c>
      <c r="AN35" s="35">
        <f t="shared" si="10"/>
        <v>11.938704010448044</v>
      </c>
      <c r="AO35" s="36">
        <f t="shared" si="11"/>
        <v>0</v>
      </c>
      <c r="AP35" s="37">
        <f t="shared" si="12"/>
        <v>25.623752775407642</v>
      </c>
      <c r="AQ35" s="37">
        <f t="shared" si="13"/>
        <v>5</v>
      </c>
      <c r="AR35" s="49">
        <v>10377</v>
      </c>
      <c r="AS35" s="61">
        <v>1</v>
      </c>
    </row>
    <row r="36" spans="1:45" x14ac:dyDescent="0.2">
      <c r="A36" s="64" t="s">
        <v>83</v>
      </c>
      <c r="B36" s="41">
        <v>61875452</v>
      </c>
      <c r="C36" s="27"/>
      <c r="D36" s="42">
        <v>31943425</v>
      </c>
      <c r="E36" s="4">
        <f t="shared" si="4"/>
        <v>93818877</v>
      </c>
      <c r="F36" s="28">
        <f t="shared" si="5"/>
        <v>0.36453449538967281</v>
      </c>
      <c r="G36" s="41">
        <v>7560474</v>
      </c>
      <c r="H36" s="43"/>
      <c r="I36" s="43"/>
      <c r="J36" s="44"/>
      <c r="K36" s="44"/>
      <c r="L36" s="44"/>
      <c r="M36" s="44"/>
      <c r="N36" s="43"/>
      <c r="O36" s="44"/>
      <c r="P36" s="43"/>
      <c r="Q36" s="44"/>
      <c r="R36" s="50"/>
      <c r="S36" s="44">
        <v>2397146</v>
      </c>
      <c r="T36" s="44"/>
      <c r="U36" s="44"/>
      <c r="V36" s="41">
        <v>2397146</v>
      </c>
      <c r="W36" s="41">
        <v>6407085.4000000004</v>
      </c>
      <c r="X36" s="41">
        <v>8112017</v>
      </c>
      <c r="Y36" s="41"/>
      <c r="Z36" s="41"/>
      <c r="AA36" s="41"/>
      <c r="AB36" s="41"/>
      <c r="AC36" s="41"/>
      <c r="AD36" s="45"/>
      <c r="AF36" s="46"/>
      <c r="AG36" s="56">
        <f t="shared" si="1"/>
        <v>24476722.399999999</v>
      </c>
      <c r="AH36" s="30">
        <f t="shared" si="6"/>
        <v>2397146</v>
      </c>
      <c r="AI36" s="43">
        <f t="shared" si="2"/>
        <v>0</v>
      </c>
      <c r="AJ36" s="47">
        <f t="shared" si="3"/>
        <v>26873868.399999999</v>
      </c>
      <c r="AK36" s="1">
        <f t="shared" si="7"/>
        <v>120692745.40000001</v>
      </c>
      <c r="AL36" s="33">
        <f t="shared" si="8"/>
        <v>0.32991337406285759</v>
      </c>
      <c r="AM36" s="34">
        <f t="shared" si="9"/>
        <v>39.558050258768205</v>
      </c>
      <c r="AN36" s="35">
        <f t="shared" si="10"/>
        <v>3.8741470526954696</v>
      </c>
      <c r="AO36" s="36">
        <f t="shared" si="11"/>
        <v>0</v>
      </c>
      <c r="AP36" s="37">
        <f t="shared" si="12"/>
        <v>28.64441491875883</v>
      </c>
      <c r="AQ36" s="37">
        <f t="shared" si="13"/>
        <v>5</v>
      </c>
      <c r="AR36" s="49">
        <v>71104</v>
      </c>
      <c r="AS36" s="61">
        <v>1</v>
      </c>
    </row>
    <row r="37" spans="1:45" x14ac:dyDescent="0.2">
      <c r="A37" s="64" t="s">
        <v>84</v>
      </c>
      <c r="B37" s="41">
        <v>56203077</v>
      </c>
      <c r="C37" s="27"/>
      <c r="D37" s="42">
        <v>22799498</v>
      </c>
      <c r="E37" s="4">
        <f t="shared" si="4"/>
        <v>79002575</v>
      </c>
      <c r="F37" s="28">
        <f t="shared" si="5"/>
        <v>0.30696555675154569</v>
      </c>
      <c r="G37" s="41">
        <v>6867375</v>
      </c>
      <c r="H37" s="43"/>
      <c r="I37" s="43"/>
      <c r="J37" s="44"/>
      <c r="K37" s="44"/>
      <c r="L37" s="44"/>
      <c r="M37" s="44"/>
      <c r="N37" s="43"/>
      <c r="O37" s="44"/>
      <c r="P37" s="43"/>
      <c r="Q37" s="44"/>
      <c r="R37" s="50"/>
      <c r="S37" s="44">
        <v>3353037</v>
      </c>
      <c r="T37" s="44"/>
      <c r="U37" s="44"/>
      <c r="V37" s="41">
        <v>3353037</v>
      </c>
      <c r="W37" s="41">
        <v>5819721.7699999996</v>
      </c>
      <c r="X37" s="41">
        <v>6192708.1900000004</v>
      </c>
      <c r="Y37" s="41"/>
      <c r="Z37" s="41"/>
      <c r="AA37" s="41"/>
      <c r="AB37" s="41"/>
      <c r="AC37" s="41"/>
      <c r="AD37" s="45"/>
      <c r="AF37" s="46"/>
      <c r="AG37" s="56">
        <f t="shared" si="1"/>
        <v>22232841.960000001</v>
      </c>
      <c r="AH37" s="30">
        <f t="shared" si="6"/>
        <v>3353037</v>
      </c>
      <c r="AI37" s="43">
        <f t="shared" si="2"/>
        <v>0</v>
      </c>
      <c r="AJ37" s="47">
        <f t="shared" si="3"/>
        <v>25585878.960000001</v>
      </c>
      <c r="AK37" s="1">
        <f t="shared" si="7"/>
        <v>104588453.96000001</v>
      </c>
      <c r="AL37" s="33">
        <f t="shared" si="8"/>
        <v>0.28589232616761273</v>
      </c>
      <c r="AM37" s="34">
        <f t="shared" si="9"/>
        <v>39.558051172180484</v>
      </c>
      <c r="AN37" s="35">
        <f t="shared" si="10"/>
        <v>5.9659313670673226</v>
      </c>
      <c r="AO37" s="36">
        <f t="shared" si="11"/>
        <v>0</v>
      </c>
      <c r="AP37" s="37">
        <f t="shared" si="12"/>
        <v>32.386132933008831</v>
      </c>
      <c r="AQ37" s="37">
        <f t="shared" si="13"/>
        <v>5</v>
      </c>
      <c r="AR37" s="49">
        <v>67504</v>
      </c>
      <c r="AS37" s="61">
        <v>1</v>
      </c>
    </row>
    <row r="38" spans="1:45" x14ac:dyDescent="0.2">
      <c r="A38" s="64" t="s">
        <v>85</v>
      </c>
      <c r="B38" s="41">
        <v>43748967</v>
      </c>
      <c r="C38" s="27"/>
      <c r="D38" s="42">
        <v>25594163</v>
      </c>
      <c r="E38" s="4">
        <f t="shared" si="4"/>
        <v>69343130</v>
      </c>
      <c r="F38" s="28">
        <f t="shared" si="5"/>
        <v>0.26943365462891317</v>
      </c>
      <c r="G38" s="41">
        <v>5345625</v>
      </c>
      <c r="H38" s="43"/>
      <c r="I38" s="43"/>
      <c r="J38" s="44"/>
      <c r="K38" s="44"/>
      <c r="L38" s="44"/>
      <c r="M38" s="44"/>
      <c r="N38" s="43"/>
      <c r="O38" s="44"/>
      <c r="P38" s="43"/>
      <c r="Q38" s="44"/>
      <c r="R38" s="50"/>
      <c r="S38" s="44">
        <v>2147928</v>
      </c>
      <c r="T38" s="44"/>
      <c r="U38" s="44"/>
      <c r="V38" s="41">
        <v>2147927</v>
      </c>
      <c r="W38" s="41">
        <v>4530122.3899999997</v>
      </c>
      <c r="X38" s="41">
        <v>5282564.6500000004</v>
      </c>
      <c r="Y38" s="41"/>
      <c r="Z38" s="41"/>
      <c r="AA38" s="41"/>
      <c r="AB38" s="41"/>
      <c r="AC38" s="41"/>
      <c r="AD38" s="45"/>
      <c r="AF38" s="46"/>
      <c r="AG38" s="56">
        <f t="shared" si="1"/>
        <v>17306239.039999999</v>
      </c>
      <c r="AH38" s="30">
        <f t="shared" si="6"/>
        <v>2147928</v>
      </c>
      <c r="AI38" s="43">
        <f t="shared" si="2"/>
        <v>0</v>
      </c>
      <c r="AJ38" s="47">
        <f t="shared" si="3"/>
        <v>19454167.039999999</v>
      </c>
      <c r="AK38" s="1">
        <f t="shared" si="7"/>
        <v>88797297.039999992</v>
      </c>
      <c r="AL38" s="33">
        <f t="shared" si="8"/>
        <v>0.2427272308458748</v>
      </c>
      <c r="AM38" s="34">
        <f t="shared" si="9"/>
        <v>39.558051827829445</v>
      </c>
      <c r="AN38" s="35">
        <f t="shared" si="10"/>
        <v>4.9096656385052473</v>
      </c>
      <c r="AO38" s="36">
        <f t="shared" si="11"/>
        <v>0</v>
      </c>
      <c r="AP38" s="37">
        <f t="shared" si="12"/>
        <v>28.054930661480093</v>
      </c>
      <c r="AQ38" s="37">
        <f t="shared" si="13"/>
        <v>5</v>
      </c>
      <c r="AR38" s="49">
        <v>31652</v>
      </c>
      <c r="AS38" s="61">
        <v>1</v>
      </c>
    </row>
    <row r="39" spans="1:45" x14ac:dyDescent="0.2">
      <c r="A39" s="64" t="s">
        <v>86</v>
      </c>
      <c r="B39" s="41">
        <v>78814203</v>
      </c>
      <c r="C39" s="27"/>
      <c r="D39" s="42">
        <v>32385724</v>
      </c>
      <c r="E39" s="4">
        <f t="shared" si="4"/>
        <v>111199927</v>
      </c>
      <c r="F39" s="28">
        <f t="shared" si="5"/>
        <v>0.43206879652069863</v>
      </c>
      <c r="G39" s="41">
        <v>9630196</v>
      </c>
      <c r="H39" s="43"/>
      <c r="I39" s="43"/>
      <c r="J39" s="44">
        <v>895194</v>
      </c>
      <c r="K39" s="44"/>
      <c r="L39" s="44"/>
      <c r="M39" s="44"/>
      <c r="N39" s="43"/>
      <c r="O39" s="44"/>
      <c r="P39" s="43"/>
      <c r="Q39" s="44"/>
      <c r="R39" s="50"/>
      <c r="S39" s="44">
        <v>4716253</v>
      </c>
      <c r="T39" s="44"/>
      <c r="U39" s="44"/>
      <c r="V39" s="41">
        <v>4716252</v>
      </c>
      <c r="W39" s="41">
        <v>8161060.8700000001</v>
      </c>
      <c r="X39" s="41">
        <v>8669853.1600000001</v>
      </c>
      <c r="Y39" s="41"/>
      <c r="Z39" s="41">
        <v>1175363</v>
      </c>
      <c r="AA39" s="41"/>
      <c r="AB39" s="41"/>
      <c r="AC39" s="41"/>
      <c r="AD39" s="45"/>
      <c r="AF39" s="46"/>
      <c r="AG39" s="56">
        <f t="shared" si="1"/>
        <v>31177362.030000001</v>
      </c>
      <c r="AH39" s="30">
        <f t="shared" si="6"/>
        <v>6786810</v>
      </c>
      <c r="AI39" s="43">
        <f t="shared" si="2"/>
        <v>0</v>
      </c>
      <c r="AJ39" s="47">
        <f t="shared" si="3"/>
        <v>37964172.030000001</v>
      </c>
      <c r="AK39" s="1">
        <f t="shared" si="7"/>
        <v>149164099.03</v>
      </c>
      <c r="AL39" s="33">
        <f t="shared" si="8"/>
        <v>0.40773976129996564</v>
      </c>
      <c r="AM39" s="34">
        <f t="shared" si="9"/>
        <v>39.55805025396247</v>
      </c>
      <c r="AN39" s="35">
        <f t="shared" si="10"/>
        <v>8.6111509622193356</v>
      </c>
      <c r="AO39" s="36">
        <f t="shared" si="11"/>
        <v>0</v>
      </c>
      <c r="AP39" s="37">
        <f t="shared" si="12"/>
        <v>34.140464885377128</v>
      </c>
      <c r="AQ39" s="37">
        <f t="shared" si="13"/>
        <v>7</v>
      </c>
      <c r="AR39" s="49">
        <v>115427</v>
      </c>
      <c r="AS39" s="61">
        <v>0</v>
      </c>
    </row>
    <row r="40" spans="1:45" x14ac:dyDescent="0.2">
      <c r="A40" s="64" t="s">
        <v>87</v>
      </c>
      <c r="B40" s="41">
        <v>49311803</v>
      </c>
      <c r="C40" s="27"/>
      <c r="D40" s="42">
        <v>29160740</v>
      </c>
      <c r="E40" s="4">
        <f t="shared" si="4"/>
        <v>78472543</v>
      </c>
      <c r="F40" s="28">
        <f t="shared" si="5"/>
        <v>0.30490611036038517</v>
      </c>
      <c r="G40" s="41">
        <v>6025340</v>
      </c>
      <c r="H40" s="43"/>
      <c r="I40" s="43"/>
      <c r="J40" s="44"/>
      <c r="K40" s="44"/>
      <c r="L40" s="44"/>
      <c r="M40" s="44"/>
      <c r="N40" s="43"/>
      <c r="O40" s="44"/>
      <c r="P40" s="43"/>
      <c r="Q40" s="44"/>
      <c r="R40" s="50"/>
      <c r="S40" s="44">
        <v>4394848</v>
      </c>
      <c r="T40" s="44"/>
      <c r="U40" s="44"/>
      <c r="V40" s="41">
        <v>4394849</v>
      </c>
      <c r="W40" s="41">
        <v>5106143.41</v>
      </c>
      <c r="X40" s="41">
        <v>3980456.84</v>
      </c>
      <c r="Y40" s="41"/>
      <c r="Z40" s="41"/>
      <c r="AA40" s="41"/>
      <c r="AB40" s="41"/>
      <c r="AC40" s="41"/>
      <c r="AD40" s="45"/>
      <c r="AF40" s="46"/>
      <c r="AG40" s="56">
        <f t="shared" si="1"/>
        <v>19506789.25</v>
      </c>
      <c r="AH40" s="30">
        <f t="shared" si="6"/>
        <v>4394848</v>
      </c>
      <c r="AI40" s="43">
        <f t="shared" si="2"/>
        <v>0</v>
      </c>
      <c r="AJ40" s="47">
        <f t="shared" si="3"/>
        <v>23901637.25</v>
      </c>
      <c r="AK40" s="1">
        <f t="shared" si="7"/>
        <v>102374180.25</v>
      </c>
      <c r="AL40" s="33">
        <f t="shared" si="8"/>
        <v>0.27983961348514202</v>
      </c>
      <c r="AM40" s="34">
        <f t="shared" si="9"/>
        <v>39.55805317035356</v>
      </c>
      <c r="AN40" s="35">
        <f t="shared" si="10"/>
        <v>8.9123652607064479</v>
      </c>
      <c r="AO40" s="36">
        <f t="shared" si="11"/>
        <v>0</v>
      </c>
      <c r="AP40" s="37">
        <f t="shared" si="12"/>
        <v>30.458599066937335</v>
      </c>
      <c r="AQ40" s="37">
        <f t="shared" si="13"/>
        <v>5</v>
      </c>
      <c r="AR40" s="49">
        <v>36346</v>
      </c>
      <c r="AS40" s="61">
        <v>1</v>
      </c>
    </row>
    <row r="41" spans="1:45" x14ac:dyDescent="0.2">
      <c r="A41" s="64" t="s">
        <v>88</v>
      </c>
      <c r="B41" s="41">
        <v>44462653</v>
      </c>
      <c r="C41" s="27"/>
      <c r="D41" s="42">
        <v>24634605</v>
      </c>
      <c r="E41" s="4">
        <f t="shared" si="4"/>
        <v>69097258</v>
      </c>
      <c r="F41" s="28">
        <f t="shared" si="5"/>
        <v>0.26847831570015523</v>
      </c>
      <c r="G41" s="41">
        <v>5432829</v>
      </c>
      <c r="H41" s="43"/>
      <c r="I41" s="43"/>
      <c r="J41" s="44"/>
      <c r="K41" s="44"/>
      <c r="L41" s="44"/>
      <c r="M41" s="44"/>
      <c r="N41" s="43"/>
      <c r="O41" s="44"/>
      <c r="P41" s="43"/>
      <c r="Q41" s="44"/>
      <c r="R41" s="50"/>
      <c r="S41" s="44">
        <v>1855693</v>
      </c>
      <c r="T41" s="44"/>
      <c r="U41" s="44"/>
      <c r="V41" s="41">
        <v>1855693</v>
      </c>
      <c r="W41" s="41">
        <v>4604023.17</v>
      </c>
      <c r="X41" s="41">
        <v>5696013.7199999997</v>
      </c>
      <c r="Y41" s="41"/>
      <c r="Z41" s="41"/>
      <c r="AA41" s="41"/>
      <c r="AB41" s="41"/>
      <c r="AC41" s="41"/>
      <c r="AD41" s="45"/>
      <c r="AF41" s="46"/>
      <c r="AG41" s="56">
        <f t="shared" si="1"/>
        <v>17588558.890000001</v>
      </c>
      <c r="AH41" s="30">
        <f t="shared" si="6"/>
        <v>1855693</v>
      </c>
      <c r="AI41" s="43">
        <f t="shared" si="2"/>
        <v>0</v>
      </c>
      <c r="AJ41" s="47">
        <f t="shared" si="3"/>
        <v>19444251.890000001</v>
      </c>
      <c r="AK41" s="1">
        <f t="shared" si="7"/>
        <v>88541509.890000001</v>
      </c>
      <c r="AL41" s="33">
        <f t="shared" si="8"/>
        <v>0.24202803719161875</v>
      </c>
      <c r="AM41" s="34">
        <f t="shared" si="9"/>
        <v>39.558050865745685</v>
      </c>
      <c r="AN41" s="35">
        <f t="shared" si="10"/>
        <v>4.173599357645168</v>
      </c>
      <c r="AO41" s="36">
        <f t="shared" si="11"/>
        <v>0</v>
      </c>
      <c r="AP41" s="37">
        <f t="shared" si="12"/>
        <v>28.140410275035805</v>
      </c>
      <c r="AQ41" s="37">
        <f t="shared" si="13"/>
        <v>5</v>
      </c>
      <c r="AR41" s="49">
        <v>30306</v>
      </c>
      <c r="AS41" s="61">
        <v>1</v>
      </c>
    </row>
    <row r="42" spans="1:45" x14ac:dyDescent="0.2">
      <c r="A42" s="64" t="s">
        <v>89</v>
      </c>
      <c r="B42" s="41">
        <v>112434907</v>
      </c>
      <c r="C42" s="27"/>
      <c r="D42" s="42">
        <v>35031592</v>
      </c>
      <c r="E42" s="4">
        <f t="shared" si="4"/>
        <v>147466499</v>
      </c>
      <c r="F42" s="28">
        <f t="shared" si="5"/>
        <v>0.57298304476450612</v>
      </c>
      <c r="G42" s="41">
        <v>13738263</v>
      </c>
      <c r="H42" s="43"/>
      <c r="I42" s="43"/>
      <c r="J42" s="44">
        <v>3226479</v>
      </c>
      <c r="K42" s="44"/>
      <c r="L42" s="44"/>
      <c r="M42" s="44"/>
      <c r="N42" s="43"/>
      <c r="O42" s="44"/>
      <c r="P42" s="43"/>
      <c r="Q42" s="44"/>
      <c r="R42" s="50"/>
      <c r="S42" s="44">
        <v>7985293</v>
      </c>
      <c r="T42" s="44"/>
      <c r="U42" s="44"/>
      <c r="V42" s="41">
        <v>7985293</v>
      </c>
      <c r="W42" s="41">
        <v>11642420.789999999</v>
      </c>
      <c r="X42" s="41">
        <v>11111080.789999999</v>
      </c>
      <c r="Y42" s="41"/>
      <c r="Z42" s="41">
        <v>3677915</v>
      </c>
      <c r="AA42" s="41"/>
      <c r="AB42" s="41"/>
      <c r="AC42" s="41"/>
      <c r="AD42" s="45"/>
      <c r="AF42" s="46"/>
      <c r="AG42" s="56">
        <f t="shared" si="1"/>
        <v>44477057.579999998</v>
      </c>
      <c r="AH42" s="30">
        <f t="shared" si="6"/>
        <v>14889687</v>
      </c>
      <c r="AI42" s="43">
        <f t="shared" si="2"/>
        <v>0</v>
      </c>
      <c r="AJ42" s="47">
        <f t="shared" si="3"/>
        <v>59366744.579999998</v>
      </c>
      <c r="AK42" s="1">
        <f t="shared" si="7"/>
        <v>206833243.57999998</v>
      </c>
      <c r="AL42" s="33">
        <f t="shared" si="8"/>
        <v>0.56537825062882907</v>
      </c>
      <c r="AM42" s="34">
        <f t="shared" si="9"/>
        <v>39.558050757315073</v>
      </c>
      <c r="AN42" s="35">
        <f t="shared" si="10"/>
        <v>13.242939757134319</v>
      </c>
      <c r="AO42" s="36">
        <f t="shared" si="11"/>
        <v>0</v>
      </c>
      <c r="AP42" s="37">
        <f t="shared" si="12"/>
        <v>40.257783959460511</v>
      </c>
      <c r="AQ42" s="37">
        <f t="shared" si="13"/>
        <v>7</v>
      </c>
      <c r="AR42" s="49">
        <v>204139</v>
      </c>
      <c r="AS42" s="61">
        <v>1</v>
      </c>
    </row>
    <row r="43" spans="1:45" x14ac:dyDescent="0.2">
      <c r="A43" s="66" t="s">
        <v>90</v>
      </c>
      <c r="B43" s="41">
        <v>95000000</v>
      </c>
      <c r="C43" s="27"/>
      <c r="D43" s="1">
        <v>36021723</v>
      </c>
      <c r="E43" s="4">
        <f t="shared" si="4"/>
        <v>131021723</v>
      </c>
      <c r="F43" s="28">
        <f t="shared" si="5"/>
        <v>0.50908664872305487</v>
      </c>
      <c r="G43" s="41"/>
      <c r="H43" s="43"/>
      <c r="I43" s="43"/>
      <c r="J43" s="44"/>
      <c r="K43" s="44"/>
      <c r="L43" s="44"/>
      <c r="M43" s="44"/>
      <c r="N43" s="43"/>
      <c r="O43" s="44"/>
      <c r="P43" s="43"/>
      <c r="Q43" s="44"/>
      <c r="R43" s="50"/>
      <c r="S43" s="44">
        <v>15422166</v>
      </c>
      <c r="T43" s="44"/>
      <c r="U43" s="44"/>
      <c r="V43" s="41"/>
      <c r="W43" s="41"/>
      <c r="X43" s="41"/>
      <c r="Y43" s="41"/>
      <c r="Z43" s="41"/>
      <c r="AA43" s="41"/>
      <c r="AB43" s="41"/>
      <c r="AC43" s="41"/>
      <c r="AD43" s="45"/>
      <c r="AF43" s="46"/>
      <c r="AG43" s="56">
        <f t="shared" si="1"/>
        <v>0</v>
      </c>
      <c r="AH43" s="30">
        <f t="shared" si="6"/>
        <v>15422166</v>
      </c>
      <c r="AI43" s="43">
        <f t="shared" si="2"/>
        <v>0</v>
      </c>
      <c r="AJ43" s="47">
        <f t="shared" si="3"/>
        <v>15422166</v>
      </c>
      <c r="AK43" s="1">
        <f t="shared" si="7"/>
        <v>146443889</v>
      </c>
      <c r="AL43" s="33">
        <f t="shared" si="8"/>
        <v>0.40030407271584517</v>
      </c>
      <c r="AM43" s="34">
        <f t="shared" si="9"/>
        <v>0</v>
      </c>
      <c r="AN43" s="35">
        <f t="shared" si="10"/>
        <v>16.233858947368422</v>
      </c>
      <c r="AO43" s="36">
        <f t="shared" si="11"/>
        <v>0</v>
      </c>
      <c r="AP43" s="37">
        <f t="shared" si="12"/>
        <v>11.770693932944235</v>
      </c>
      <c r="AQ43" s="37">
        <f t="shared" si="13"/>
        <v>1</v>
      </c>
      <c r="AR43" s="38"/>
      <c r="AS43" s="61">
        <v>1</v>
      </c>
    </row>
    <row r="44" spans="1:45" x14ac:dyDescent="0.2">
      <c r="A44" s="64" t="s">
        <v>91</v>
      </c>
      <c r="B44" s="41">
        <v>58898804</v>
      </c>
      <c r="C44" s="27"/>
      <c r="D44" s="42">
        <v>20399052</v>
      </c>
      <c r="E44" s="4">
        <f t="shared" si="4"/>
        <v>79297856</v>
      </c>
      <c r="F44" s="28">
        <f t="shared" si="5"/>
        <v>0.30811287500747786</v>
      </c>
      <c r="G44" s="41">
        <v>7196762</v>
      </c>
      <c r="H44" s="43"/>
      <c r="I44" s="43"/>
      <c r="J44" s="44">
        <v>2429425</v>
      </c>
      <c r="K44" s="44"/>
      <c r="L44" s="44"/>
      <c r="M44" s="44"/>
      <c r="N44" s="43"/>
      <c r="O44" s="44"/>
      <c r="P44" s="43"/>
      <c r="Q44" s="44"/>
      <c r="R44" s="50"/>
      <c r="S44" s="44">
        <v>5256709</v>
      </c>
      <c r="T44" s="44"/>
      <c r="U44" s="44"/>
      <c r="V44" s="41">
        <v>5256709</v>
      </c>
      <c r="W44" s="41">
        <v>6098859.1699999999</v>
      </c>
      <c r="X44" s="41">
        <v>4746888.74</v>
      </c>
      <c r="Y44" s="41"/>
      <c r="Z44" s="41">
        <v>3133320</v>
      </c>
      <c r="AA44" s="41"/>
      <c r="AB44" s="41"/>
      <c r="AC44" s="41"/>
      <c r="AD44" s="45"/>
      <c r="AF44" s="46"/>
      <c r="AG44" s="56">
        <f t="shared" si="1"/>
        <v>23299218.910000004</v>
      </c>
      <c r="AH44" s="30">
        <f t="shared" si="6"/>
        <v>10819454</v>
      </c>
      <c r="AI44" s="43">
        <f t="shared" si="2"/>
        <v>0</v>
      </c>
      <c r="AJ44" s="47">
        <f t="shared" si="3"/>
        <v>34118672.910000004</v>
      </c>
      <c r="AK44" s="1">
        <f t="shared" si="7"/>
        <v>113416528.91</v>
      </c>
      <c r="AL44" s="33">
        <f t="shared" si="8"/>
        <v>0.31002385108720654</v>
      </c>
      <c r="AM44" s="34">
        <f t="shared" si="9"/>
        <v>39.558050975024898</v>
      </c>
      <c r="AN44" s="35">
        <f t="shared" si="10"/>
        <v>18.369564855680263</v>
      </c>
      <c r="AO44" s="36">
        <f t="shared" si="11"/>
        <v>0</v>
      </c>
      <c r="AP44" s="37">
        <f t="shared" si="12"/>
        <v>43.025971484020957</v>
      </c>
      <c r="AQ44" s="37">
        <f t="shared" si="13"/>
        <v>7</v>
      </c>
      <c r="AR44" s="51">
        <v>130586</v>
      </c>
      <c r="AS44" s="61">
        <v>1</v>
      </c>
    </row>
    <row r="45" spans="1:45" x14ac:dyDescent="0.2">
      <c r="A45" s="64" t="s">
        <v>92</v>
      </c>
      <c r="B45" s="41">
        <v>34738814</v>
      </c>
      <c r="C45" s="27"/>
      <c r="D45" s="42">
        <v>25932704</v>
      </c>
      <c r="E45" s="4">
        <f t="shared" si="4"/>
        <v>60671518</v>
      </c>
      <c r="F45" s="28">
        <f t="shared" si="5"/>
        <v>0.23573999077664776</v>
      </c>
      <c r="G45" s="41">
        <v>4244687</v>
      </c>
      <c r="H45" s="43"/>
      <c r="I45" s="43"/>
      <c r="J45" s="44"/>
      <c r="K45" s="44"/>
      <c r="L45" s="44"/>
      <c r="M45" s="44"/>
      <c r="N45" s="43"/>
      <c r="O45" s="44"/>
      <c r="P45" s="43"/>
      <c r="Q45" s="44"/>
      <c r="R45" s="50"/>
      <c r="S45" s="44">
        <v>1971852</v>
      </c>
      <c r="T45" s="44"/>
      <c r="U45" s="44"/>
      <c r="V45" s="41">
        <v>1971853</v>
      </c>
      <c r="W45" s="41">
        <v>3597138.13</v>
      </c>
      <c r="X45" s="41">
        <v>3928318.78</v>
      </c>
      <c r="Y45" s="41"/>
      <c r="Z45" s="41"/>
      <c r="AA45" s="41"/>
      <c r="AB45" s="41"/>
      <c r="AC45" s="41"/>
      <c r="AD45" s="45"/>
      <c r="AF45" s="46"/>
      <c r="AG45" s="56">
        <f t="shared" si="1"/>
        <v>13741996.909999998</v>
      </c>
      <c r="AH45" s="30">
        <f t="shared" si="6"/>
        <v>1971852</v>
      </c>
      <c r="AI45" s="43">
        <f t="shared" si="2"/>
        <v>0</v>
      </c>
      <c r="AJ45" s="47">
        <f t="shared" si="3"/>
        <v>15713848.909999998</v>
      </c>
      <c r="AK45" s="1">
        <f t="shared" si="7"/>
        <v>76385366.909999996</v>
      </c>
      <c r="AL45" s="33">
        <f t="shared" si="8"/>
        <v>0.20879924508128267</v>
      </c>
      <c r="AM45" s="34">
        <f t="shared" si="9"/>
        <v>39.5580485562921</v>
      </c>
      <c r="AN45" s="35">
        <f t="shared" si="10"/>
        <v>5.6762214161945765</v>
      </c>
      <c r="AO45" s="36">
        <f t="shared" si="11"/>
        <v>0</v>
      </c>
      <c r="AP45" s="37">
        <f t="shared" si="12"/>
        <v>25.899877616380056</v>
      </c>
      <c r="AQ45" s="37">
        <f t="shared" si="13"/>
        <v>5</v>
      </c>
      <c r="AR45" s="51">
        <v>40023</v>
      </c>
      <c r="AS45" s="61">
        <v>1</v>
      </c>
    </row>
    <row r="46" spans="1:45" x14ac:dyDescent="0.2">
      <c r="A46" s="64" t="s">
        <v>93</v>
      </c>
      <c r="B46" s="41">
        <v>33890769</v>
      </c>
      <c r="C46" s="27"/>
      <c r="D46" s="42">
        <v>21528210</v>
      </c>
      <c r="E46" s="4">
        <f t="shared" si="4"/>
        <v>55418979</v>
      </c>
      <c r="F46" s="28">
        <f t="shared" si="5"/>
        <v>0.21533118057654724</v>
      </c>
      <c r="G46" s="41">
        <v>4141065</v>
      </c>
      <c r="H46" s="43"/>
      <c r="I46" s="43"/>
      <c r="J46" s="44"/>
      <c r="K46" s="44"/>
      <c r="L46" s="44"/>
      <c r="M46" s="44"/>
      <c r="N46" s="43"/>
      <c r="O46" s="44"/>
      <c r="P46" s="43"/>
      <c r="Q46" s="44"/>
      <c r="R46" s="50"/>
      <c r="S46" s="44">
        <v>2566584</v>
      </c>
      <c r="T46" s="44"/>
      <c r="U46" s="44"/>
      <c r="V46" s="41">
        <v>2566584</v>
      </c>
      <c r="W46" s="41">
        <v>3509324.67</v>
      </c>
      <c r="X46" s="41">
        <v>3189553.57</v>
      </c>
      <c r="Y46" s="41"/>
      <c r="Z46" s="41"/>
      <c r="AA46" s="41"/>
      <c r="AB46" s="41"/>
      <c r="AC46" s="41"/>
      <c r="AD46" s="45"/>
      <c r="AF46" s="46"/>
      <c r="AG46" s="56">
        <f t="shared" si="1"/>
        <v>13406527.24</v>
      </c>
      <c r="AH46" s="30">
        <f t="shared" si="6"/>
        <v>2566584</v>
      </c>
      <c r="AI46" s="43">
        <f t="shared" si="2"/>
        <v>0</v>
      </c>
      <c r="AJ46" s="47">
        <f t="shared" si="3"/>
        <v>15973111.24</v>
      </c>
      <c r="AK46" s="1">
        <f t="shared" si="7"/>
        <v>71392090.239999995</v>
      </c>
      <c r="AL46" s="33">
        <f t="shared" si="8"/>
        <v>0.19515013346012097</v>
      </c>
      <c r="AM46" s="34">
        <f t="shared" si="9"/>
        <v>39.558049686036931</v>
      </c>
      <c r="AN46" s="35">
        <f t="shared" si="10"/>
        <v>7.5731064113652895</v>
      </c>
      <c r="AO46" s="36">
        <f t="shared" si="11"/>
        <v>0</v>
      </c>
      <c r="AP46" s="37">
        <f t="shared" si="12"/>
        <v>28.822456725519967</v>
      </c>
      <c r="AQ46" s="37">
        <f t="shared" si="13"/>
        <v>5</v>
      </c>
      <c r="AR46" s="51">
        <v>18180</v>
      </c>
      <c r="AS46" s="61">
        <v>1</v>
      </c>
    </row>
    <row r="47" spans="1:45" x14ac:dyDescent="0.2">
      <c r="A47" s="64" t="s">
        <v>94</v>
      </c>
      <c r="B47" s="41">
        <v>145417110</v>
      </c>
      <c r="C47" s="27"/>
      <c r="D47" s="42">
        <v>34592843</v>
      </c>
      <c r="E47" s="4">
        <f t="shared" si="4"/>
        <v>180009953</v>
      </c>
      <c r="F47" s="28">
        <f t="shared" si="5"/>
        <v>0.69943106846156045</v>
      </c>
      <c r="G47" s="41">
        <v>17768312</v>
      </c>
      <c r="H47" s="43"/>
      <c r="I47" s="43"/>
      <c r="J47" s="44">
        <v>10071073</v>
      </c>
      <c r="K47" s="44"/>
      <c r="L47" s="44"/>
      <c r="M47" s="44"/>
      <c r="N47" s="43"/>
      <c r="O47" s="44"/>
      <c r="P47" s="43"/>
      <c r="Q47" s="44"/>
      <c r="R47" s="50"/>
      <c r="S47" s="44">
        <v>6336628</v>
      </c>
      <c r="T47" s="44"/>
      <c r="U47" s="44"/>
      <c r="V47" s="41">
        <v>6336629</v>
      </c>
      <c r="W47" s="41">
        <v>15057665.189999999</v>
      </c>
      <c r="X47" s="41">
        <v>15640493</v>
      </c>
      <c r="Y47" s="41"/>
      <c r="Z47" s="41">
        <v>15760951</v>
      </c>
      <c r="AA47" s="41"/>
      <c r="AB47" s="41"/>
      <c r="AC47" s="41"/>
      <c r="AD47" s="45"/>
      <c r="AF47" s="46"/>
      <c r="AG47" s="56">
        <f t="shared" si="1"/>
        <v>54803099.189999998</v>
      </c>
      <c r="AH47" s="30">
        <f t="shared" si="6"/>
        <v>32168652</v>
      </c>
      <c r="AI47" s="43">
        <f t="shared" si="2"/>
        <v>0</v>
      </c>
      <c r="AJ47" s="47">
        <f t="shared" si="3"/>
        <v>86971751.189999998</v>
      </c>
      <c r="AK47" s="1">
        <f t="shared" si="7"/>
        <v>266981704.19</v>
      </c>
      <c r="AL47" s="33">
        <f t="shared" si="8"/>
        <v>0.72979394536479458</v>
      </c>
      <c r="AM47" s="34">
        <f t="shared" si="9"/>
        <v>37.686830105480709</v>
      </c>
      <c r="AN47" s="35">
        <f t="shared" si="10"/>
        <v>22.121641669264367</v>
      </c>
      <c r="AO47" s="36">
        <f t="shared" si="11"/>
        <v>0</v>
      </c>
      <c r="AP47" s="37">
        <f t="shared" si="12"/>
        <v>48.314968000686051</v>
      </c>
      <c r="AQ47" s="37">
        <f t="shared" si="13"/>
        <v>7</v>
      </c>
      <c r="AR47" s="51">
        <v>450725</v>
      </c>
      <c r="AS47" s="61">
        <v>1</v>
      </c>
    </row>
    <row r="48" spans="1:45" x14ac:dyDescent="0.2">
      <c r="A48" s="64" t="s">
        <v>95</v>
      </c>
      <c r="B48" s="41">
        <v>33140108</v>
      </c>
      <c r="C48" s="27"/>
      <c r="D48" s="42">
        <v>18582790</v>
      </c>
      <c r="E48" s="4">
        <f t="shared" si="4"/>
        <v>51722898</v>
      </c>
      <c r="F48" s="28">
        <f t="shared" si="5"/>
        <v>0.20097000865317879</v>
      </c>
      <c r="G48" s="41">
        <v>4049343</v>
      </c>
      <c r="H48" s="43"/>
      <c r="I48" s="43"/>
      <c r="J48" s="44"/>
      <c r="K48" s="44"/>
      <c r="L48" s="44"/>
      <c r="M48" s="44"/>
      <c r="N48" s="43"/>
      <c r="O48" s="44"/>
      <c r="P48" s="43"/>
      <c r="Q48" s="44"/>
      <c r="R48" s="50"/>
      <c r="S48" s="44">
        <v>2818880</v>
      </c>
      <c r="T48" s="44"/>
      <c r="U48" s="44"/>
      <c r="V48" s="41">
        <v>2818880</v>
      </c>
      <c r="W48" s="41">
        <v>3431595.2</v>
      </c>
      <c r="X48" s="41">
        <v>2809762.51</v>
      </c>
      <c r="Y48" s="41"/>
      <c r="Z48" s="41"/>
      <c r="AA48" s="41"/>
      <c r="AB48" s="41"/>
      <c r="AC48" s="41"/>
      <c r="AD48" s="45"/>
      <c r="AF48" s="46"/>
      <c r="AG48" s="56">
        <f t="shared" si="1"/>
        <v>13109580.709999999</v>
      </c>
      <c r="AH48" s="30">
        <f t="shared" si="6"/>
        <v>2818880</v>
      </c>
      <c r="AI48" s="43">
        <f t="shared" si="2"/>
        <v>0</v>
      </c>
      <c r="AJ48" s="47">
        <f t="shared" si="3"/>
        <v>15928460.709999999</v>
      </c>
      <c r="AK48" s="1">
        <f t="shared" si="7"/>
        <v>67651358.709999993</v>
      </c>
      <c r="AL48" s="33">
        <f t="shared" si="8"/>
        <v>0.18492485143148285</v>
      </c>
      <c r="AM48" s="34">
        <f t="shared" si="9"/>
        <v>39.558050655719043</v>
      </c>
      <c r="AN48" s="35">
        <f t="shared" si="10"/>
        <v>8.5059469329430062</v>
      </c>
      <c r="AO48" s="36">
        <f t="shared" si="11"/>
        <v>0</v>
      </c>
      <c r="AP48" s="37">
        <f t="shared" si="12"/>
        <v>30.795762275346593</v>
      </c>
      <c r="AQ48" s="37">
        <f t="shared" si="13"/>
        <v>5</v>
      </c>
      <c r="AR48" s="51">
        <v>34981</v>
      </c>
      <c r="AS48" s="61">
        <v>1</v>
      </c>
    </row>
    <row r="49" spans="1:45" x14ac:dyDescent="0.2">
      <c r="A49" s="64" t="s">
        <v>96</v>
      </c>
      <c r="B49" s="41">
        <v>68642076</v>
      </c>
      <c r="C49" s="27"/>
      <c r="D49" s="42">
        <v>27450854</v>
      </c>
      <c r="E49" s="4">
        <f t="shared" si="4"/>
        <v>96092930</v>
      </c>
      <c r="F49" s="28">
        <f t="shared" si="5"/>
        <v>0.37337035859068268</v>
      </c>
      <c r="G49" s="41">
        <v>8387279</v>
      </c>
      <c r="H49" s="43"/>
      <c r="I49" s="43"/>
      <c r="J49" s="44">
        <v>2979911</v>
      </c>
      <c r="K49" s="44"/>
      <c r="L49" s="44"/>
      <c r="M49" s="44"/>
      <c r="N49" s="43"/>
      <c r="O49" s="44"/>
      <c r="P49" s="43"/>
      <c r="Q49" s="44"/>
      <c r="R49" s="50"/>
      <c r="S49" s="44">
        <v>2689627</v>
      </c>
      <c r="T49" s="44"/>
      <c r="U49" s="44"/>
      <c r="V49" s="41">
        <v>2689627</v>
      </c>
      <c r="W49" s="41">
        <v>7107756.4199999999</v>
      </c>
      <c r="X49" s="41">
        <v>7438801</v>
      </c>
      <c r="Y49" s="41"/>
      <c r="Z49" s="41">
        <v>3627388</v>
      </c>
      <c r="AA49" s="41"/>
      <c r="AB49" s="41"/>
      <c r="AC49" s="41"/>
      <c r="AD49" s="45"/>
      <c r="AF49" s="46"/>
      <c r="AG49" s="56">
        <f t="shared" si="1"/>
        <v>25623463.420000002</v>
      </c>
      <c r="AH49" s="30">
        <f t="shared" si="6"/>
        <v>9296926</v>
      </c>
      <c r="AI49" s="43">
        <f t="shared" si="2"/>
        <v>0</v>
      </c>
      <c r="AJ49" s="47">
        <f t="shared" si="3"/>
        <v>34920389.420000002</v>
      </c>
      <c r="AK49" s="1">
        <f t="shared" si="7"/>
        <v>131013319.42</v>
      </c>
      <c r="AL49" s="33">
        <f t="shared" si="8"/>
        <v>0.35812464215456569</v>
      </c>
      <c r="AM49" s="34">
        <f t="shared" si="9"/>
        <v>37.329091590994423</v>
      </c>
      <c r="AN49" s="35">
        <f t="shared" si="10"/>
        <v>13.544062973852947</v>
      </c>
      <c r="AO49" s="36">
        <f t="shared" si="11"/>
        <v>0</v>
      </c>
      <c r="AP49" s="37">
        <f t="shared" si="12"/>
        <v>36.340227548478332</v>
      </c>
      <c r="AQ49" s="37">
        <f t="shared" si="13"/>
        <v>7</v>
      </c>
      <c r="AR49" s="51">
        <v>159315</v>
      </c>
      <c r="AS49" s="61">
        <v>1</v>
      </c>
    </row>
    <row r="50" spans="1:45" x14ac:dyDescent="0.2">
      <c r="A50" s="64" t="s">
        <v>97</v>
      </c>
      <c r="B50" s="41">
        <v>56790928</v>
      </c>
      <c r="C50" s="27"/>
      <c r="D50" s="42">
        <v>26319967</v>
      </c>
      <c r="E50" s="4">
        <f t="shared" si="4"/>
        <v>83110895</v>
      </c>
      <c r="F50" s="28">
        <f t="shared" si="5"/>
        <v>0.32292848879665315</v>
      </c>
      <c r="G50" s="41">
        <v>6939203</v>
      </c>
      <c r="H50" s="43"/>
      <c r="I50" s="43"/>
      <c r="J50" s="44"/>
      <c r="K50" s="44"/>
      <c r="L50" s="44"/>
      <c r="M50" s="44"/>
      <c r="N50" s="43"/>
      <c r="O50" s="44"/>
      <c r="P50" s="43"/>
      <c r="Q50" s="44"/>
      <c r="R50" s="50"/>
      <c r="S50" s="44">
        <v>2295319</v>
      </c>
      <c r="T50" s="44"/>
      <c r="U50" s="44"/>
      <c r="V50" s="41">
        <v>2295318</v>
      </c>
      <c r="W50" s="41">
        <v>5880592.5999999996</v>
      </c>
      <c r="X50" s="41">
        <v>6327133</v>
      </c>
      <c r="Y50" s="41"/>
      <c r="Z50" s="41"/>
      <c r="AA50" s="41"/>
      <c r="AB50" s="41"/>
      <c r="AC50" s="41"/>
      <c r="AD50" s="45"/>
      <c r="AF50" s="46"/>
      <c r="AG50" s="56">
        <f t="shared" si="1"/>
        <v>21442246.600000001</v>
      </c>
      <c r="AH50" s="30">
        <f t="shared" si="6"/>
        <v>2295319</v>
      </c>
      <c r="AI50" s="43">
        <f t="shared" si="2"/>
        <v>0</v>
      </c>
      <c r="AJ50" s="47">
        <f t="shared" si="3"/>
        <v>23737565.600000001</v>
      </c>
      <c r="AK50" s="1">
        <f t="shared" si="7"/>
        <v>106848460.59999999</v>
      </c>
      <c r="AL50" s="33">
        <f t="shared" si="8"/>
        <v>0.29207004972121792</v>
      </c>
      <c r="AM50" s="34">
        <f t="shared" si="9"/>
        <v>37.756464553634345</v>
      </c>
      <c r="AN50" s="35">
        <f t="shared" si="10"/>
        <v>4.0417001109754711</v>
      </c>
      <c r="AO50" s="36">
        <f t="shared" si="11"/>
        <v>0</v>
      </c>
      <c r="AP50" s="37">
        <f t="shared" si="12"/>
        <v>28.561316299144657</v>
      </c>
      <c r="AQ50" s="37">
        <f t="shared" si="13"/>
        <v>5</v>
      </c>
      <c r="AR50" s="51">
        <v>123264</v>
      </c>
      <c r="AS50" s="61">
        <v>1</v>
      </c>
    </row>
    <row r="51" spans="1:45" x14ac:dyDescent="0.2">
      <c r="A51" s="64" t="s">
        <v>98</v>
      </c>
      <c r="B51" s="41">
        <v>89008867</v>
      </c>
      <c r="C51" s="27"/>
      <c r="D51" s="42">
        <v>28233683</v>
      </c>
      <c r="E51" s="4">
        <f t="shared" si="4"/>
        <v>117242550</v>
      </c>
      <c r="F51" s="28">
        <f t="shared" si="5"/>
        <v>0.45554748861946504</v>
      </c>
      <c r="G51" s="41">
        <v>10875868</v>
      </c>
      <c r="H51" s="43"/>
      <c r="I51" s="43"/>
      <c r="J51" s="44">
        <v>2207404</v>
      </c>
      <c r="K51" s="44"/>
      <c r="L51" s="44"/>
      <c r="M51" s="44"/>
      <c r="N51" s="43"/>
      <c r="O51" s="44"/>
      <c r="P51" s="43"/>
      <c r="Q51" s="44"/>
      <c r="R51" s="50"/>
      <c r="S51" s="44">
        <v>5941659</v>
      </c>
      <c r="T51" s="44"/>
      <c r="U51" s="44"/>
      <c r="V51" s="41">
        <v>5941659</v>
      </c>
      <c r="W51" s="41">
        <v>9216698.9100000001</v>
      </c>
      <c r="X51" s="41">
        <v>9175946.7400000002</v>
      </c>
      <c r="Y51" s="41"/>
      <c r="Z51" s="41">
        <v>1699178</v>
      </c>
      <c r="AA51" s="41"/>
      <c r="AB51" s="41"/>
      <c r="AC51" s="41"/>
      <c r="AD51" s="45"/>
      <c r="AF51" s="46"/>
      <c r="AG51" s="56">
        <f t="shared" si="1"/>
        <v>35210172.649999999</v>
      </c>
      <c r="AH51" s="30">
        <f t="shared" si="6"/>
        <v>9848241</v>
      </c>
      <c r="AI51" s="43">
        <f t="shared" si="2"/>
        <v>0</v>
      </c>
      <c r="AJ51" s="47">
        <f t="shared" si="3"/>
        <v>45058413.649999999</v>
      </c>
      <c r="AK51" s="1">
        <f t="shared" si="7"/>
        <v>162300963.65000001</v>
      </c>
      <c r="AL51" s="33">
        <f t="shared" si="8"/>
        <v>0.44364935401846201</v>
      </c>
      <c r="AM51" s="34">
        <f t="shared" si="9"/>
        <v>39.558050604104416</v>
      </c>
      <c r="AN51" s="35">
        <f t="shared" si="10"/>
        <v>11.064336994650208</v>
      </c>
      <c r="AO51" s="36">
        <f t="shared" si="11"/>
        <v>0</v>
      </c>
      <c r="AP51" s="37">
        <f t="shared" si="12"/>
        <v>38.431792595776876</v>
      </c>
      <c r="AQ51" s="37">
        <f t="shared" si="13"/>
        <v>7</v>
      </c>
      <c r="AR51" s="51">
        <v>233081</v>
      </c>
      <c r="AS51" s="61">
        <v>1</v>
      </c>
    </row>
    <row r="52" spans="1:45" x14ac:dyDescent="0.2">
      <c r="A52" s="64" t="s">
        <v>99</v>
      </c>
      <c r="B52" s="41">
        <v>53102657</v>
      </c>
      <c r="C52" s="27"/>
      <c r="D52" s="42">
        <v>19778181</v>
      </c>
      <c r="E52" s="4">
        <f t="shared" si="4"/>
        <v>72880838</v>
      </c>
      <c r="F52" s="28">
        <f t="shared" si="5"/>
        <v>0.28317946615270712</v>
      </c>
      <c r="G52" s="41">
        <v>6488539</v>
      </c>
      <c r="H52" s="43"/>
      <c r="I52" s="43"/>
      <c r="J52" s="44"/>
      <c r="K52" s="44"/>
      <c r="L52" s="44"/>
      <c r="M52" s="44"/>
      <c r="N52" s="43"/>
      <c r="O52" s="44"/>
      <c r="P52" s="43"/>
      <c r="Q52" s="44"/>
      <c r="R52" s="50"/>
      <c r="S52" s="44">
        <v>943832</v>
      </c>
      <c r="T52" s="44"/>
      <c r="U52" s="44"/>
      <c r="V52" s="41">
        <v>943832</v>
      </c>
      <c r="W52" s="41">
        <v>5498679.2000000002</v>
      </c>
      <c r="X52" s="41">
        <v>6481164</v>
      </c>
      <c r="Y52" s="41"/>
      <c r="Z52" s="41"/>
      <c r="AA52" s="41"/>
      <c r="AB52" s="41"/>
      <c r="AC52" s="41"/>
      <c r="AD52" s="45"/>
      <c r="AF52" s="46"/>
      <c r="AG52" s="56">
        <f t="shared" si="1"/>
        <v>19412214.199999999</v>
      </c>
      <c r="AH52" s="30">
        <f t="shared" si="6"/>
        <v>943832</v>
      </c>
      <c r="AI52" s="43">
        <f t="shared" si="2"/>
        <v>0</v>
      </c>
      <c r="AJ52" s="47">
        <f t="shared" si="3"/>
        <v>20356046.199999999</v>
      </c>
      <c r="AK52" s="1">
        <f t="shared" si="7"/>
        <v>93236884.200000003</v>
      </c>
      <c r="AL52" s="33">
        <f t="shared" si="8"/>
        <v>0.25486283331765136</v>
      </c>
      <c r="AM52" s="34">
        <f t="shared" si="9"/>
        <v>36.556013007032774</v>
      </c>
      <c r="AN52" s="35">
        <f t="shared" si="10"/>
        <v>1.7773724580297368</v>
      </c>
      <c r="AO52" s="36">
        <f t="shared" si="11"/>
        <v>0</v>
      </c>
      <c r="AP52" s="37">
        <f t="shared" si="12"/>
        <v>27.930587461137591</v>
      </c>
      <c r="AQ52" s="37">
        <f t="shared" si="13"/>
        <v>5</v>
      </c>
      <c r="AR52" s="52">
        <v>109316</v>
      </c>
      <c r="AS52" s="61">
        <v>0</v>
      </c>
    </row>
    <row r="53" spans="1:45" x14ac:dyDescent="0.2">
      <c r="A53" s="64" t="s">
        <v>100</v>
      </c>
      <c r="B53" s="41">
        <v>34309194</v>
      </c>
      <c r="C53" s="27"/>
      <c r="D53" s="42">
        <v>18103417</v>
      </c>
      <c r="E53" s="4">
        <f t="shared" si="4"/>
        <v>52412611</v>
      </c>
      <c r="F53" s="28">
        <f t="shared" si="5"/>
        <v>0.20364989769532429</v>
      </c>
      <c r="G53" s="41">
        <v>4192192</v>
      </c>
      <c r="H53" s="43"/>
      <c r="I53" s="43"/>
      <c r="J53" s="44"/>
      <c r="K53" s="44"/>
      <c r="L53" s="44"/>
      <c r="M53" s="44"/>
      <c r="N53" s="43"/>
      <c r="O53" s="44"/>
      <c r="P53" s="43">
        <v>15000000</v>
      </c>
      <c r="Q53" s="44"/>
      <c r="R53" s="50"/>
      <c r="S53" s="44">
        <v>1932341</v>
      </c>
      <c r="T53" s="44"/>
      <c r="U53" s="44"/>
      <c r="V53" s="41">
        <v>1932341</v>
      </c>
      <c r="W53" s="41">
        <v>3552651.82</v>
      </c>
      <c r="X53" s="41">
        <v>3894863.52</v>
      </c>
      <c r="Y53" s="41"/>
      <c r="Z53" s="41"/>
      <c r="AA53" s="41"/>
      <c r="AB53" s="41"/>
      <c r="AC53" s="41"/>
      <c r="AD53" s="45"/>
      <c r="AF53" s="46"/>
      <c r="AG53" s="56">
        <f t="shared" si="1"/>
        <v>13572048.34</v>
      </c>
      <c r="AH53" s="30">
        <f t="shared" si="6"/>
        <v>1932341</v>
      </c>
      <c r="AI53" s="43">
        <f t="shared" si="2"/>
        <v>15000000</v>
      </c>
      <c r="AJ53" s="47">
        <f t="shared" si="3"/>
        <v>30504389.34</v>
      </c>
      <c r="AK53" s="1">
        <f t="shared" si="7"/>
        <v>82917000.340000004</v>
      </c>
      <c r="AL53" s="33">
        <f t="shared" si="8"/>
        <v>0.22665345177689949</v>
      </c>
      <c r="AM53" s="34">
        <f t="shared" si="9"/>
        <v>39.55805064963053</v>
      </c>
      <c r="AN53" s="35">
        <f t="shared" si="10"/>
        <v>5.632137554732414</v>
      </c>
      <c r="AO53" s="36">
        <f t="shared" si="11"/>
        <v>43.720059410314335</v>
      </c>
      <c r="AP53" s="37">
        <f t="shared" si="12"/>
        <v>58.200476484562081</v>
      </c>
      <c r="AQ53" s="37">
        <f t="shared" si="13"/>
        <v>6</v>
      </c>
      <c r="AR53" s="51">
        <v>27040</v>
      </c>
      <c r="AS53" s="61">
        <v>1</v>
      </c>
    </row>
    <row r="54" spans="1:45" x14ac:dyDescent="0.2">
      <c r="A54" s="64" t="s">
        <v>101</v>
      </c>
      <c r="B54" s="41">
        <v>33770991</v>
      </c>
      <c r="C54" s="27"/>
      <c r="D54" s="42">
        <v>21948938</v>
      </c>
      <c r="E54" s="4">
        <f t="shared" si="4"/>
        <v>55719929</v>
      </c>
      <c r="F54" s="28">
        <f t="shared" si="5"/>
        <v>0.2165005258074385</v>
      </c>
      <c r="G54" s="41">
        <v>4126430</v>
      </c>
      <c r="H54" s="43"/>
      <c r="I54" s="43"/>
      <c r="J54" s="44"/>
      <c r="K54" s="44"/>
      <c r="L54" s="44"/>
      <c r="M54" s="44"/>
      <c r="N54" s="43"/>
      <c r="O54" s="44"/>
      <c r="P54" s="43"/>
      <c r="Q54" s="44"/>
      <c r="R54" s="50"/>
      <c r="S54" s="44">
        <v>2115499</v>
      </c>
      <c r="T54" s="44"/>
      <c r="U54" s="44"/>
      <c r="V54" s="41">
        <v>2115500</v>
      </c>
      <c r="W54" s="41">
        <v>3496921.88</v>
      </c>
      <c r="X54" s="41">
        <v>3620294</v>
      </c>
      <c r="Y54" s="41"/>
      <c r="Z54" s="41"/>
      <c r="AA54" s="41"/>
      <c r="AB54" s="41"/>
      <c r="AC54" s="41"/>
      <c r="AD54" s="45"/>
      <c r="AF54" s="46"/>
      <c r="AG54" s="56">
        <f t="shared" si="1"/>
        <v>13359145.879999999</v>
      </c>
      <c r="AH54" s="30">
        <f t="shared" si="6"/>
        <v>2115499</v>
      </c>
      <c r="AI54" s="43">
        <f t="shared" si="2"/>
        <v>0</v>
      </c>
      <c r="AJ54" s="47">
        <f t="shared" si="3"/>
        <v>15474644.879999999</v>
      </c>
      <c r="AK54" s="1">
        <f t="shared" si="7"/>
        <v>71194573.879999995</v>
      </c>
      <c r="AL54" s="33">
        <f t="shared" si="8"/>
        <v>0.1946102228918076</v>
      </c>
      <c r="AM54" s="34">
        <f t="shared" si="9"/>
        <v>39.558051109604683</v>
      </c>
      <c r="AN54" s="35">
        <f t="shared" si="10"/>
        <v>6.2642491006556487</v>
      </c>
      <c r="AO54" s="36">
        <f t="shared" si="11"/>
        <v>0</v>
      </c>
      <c r="AP54" s="37">
        <f t="shared" si="12"/>
        <v>27.772190592705172</v>
      </c>
      <c r="AQ54" s="37">
        <f t="shared" si="13"/>
        <v>5</v>
      </c>
      <c r="AR54" s="51">
        <v>25193</v>
      </c>
      <c r="AS54" s="61">
        <v>0</v>
      </c>
    </row>
    <row r="55" spans="1:45" x14ac:dyDescent="0.2">
      <c r="A55" s="64" t="s">
        <v>102</v>
      </c>
      <c r="B55" s="41">
        <v>36311156</v>
      </c>
      <c r="C55" s="27"/>
      <c r="D55" s="42">
        <v>26947341</v>
      </c>
      <c r="E55" s="4">
        <f t="shared" si="4"/>
        <v>63258497</v>
      </c>
      <c r="F55" s="28">
        <f t="shared" si="5"/>
        <v>0.24579173211595923</v>
      </c>
      <c r="G55" s="41">
        <v>4436809</v>
      </c>
      <c r="H55" s="43"/>
      <c r="I55" s="43"/>
      <c r="J55" s="44"/>
      <c r="K55" s="44"/>
      <c r="L55" s="44"/>
      <c r="M55" s="44"/>
      <c r="N55" s="43"/>
      <c r="O55" s="44"/>
      <c r="P55" s="43"/>
      <c r="Q55" s="44"/>
      <c r="R55" s="50"/>
      <c r="S55" s="44">
        <v>3577154</v>
      </c>
      <c r="T55" s="44"/>
      <c r="U55" s="44"/>
      <c r="V55" s="41">
        <v>3577153</v>
      </c>
      <c r="W55" s="41">
        <v>3759951.19</v>
      </c>
      <c r="X55" s="41">
        <v>2590072.42</v>
      </c>
      <c r="Y55" s="41"/>
      <c r="Z55" s="41"/>
      <c r="AA55" s="41"/>
      <c r="AB55" s="41"/>
      <c r="AC55" s="41"/>
      <c r="AD55" s="45"/>
      <c r="AF55" s="46"/>
      <c r="AG55" s="56">
        <f t="shared" si="1"/>
        <v>14363985.609999999</v>
      </c>
      <c r="AH55" s="30">
        <f t="shared" si="6"/>
        <v>3577154</v>
      </c>
      <c r="AI55" s="43">
        <f t="shared" si="2"/>
        <v>0</v>
      </c>
      <c r="AJ55" s="47">
        <f t="shared" si="3"/>
        <v>17941139.609999999</v>
      </c>
      <c r="AK55" s="1">
        <f t="shared" si="7"/>
        <v>81199636.609999999</v>
      </c>
      <c r="AL55" s="33">
        <f t="shared" si="8"/>
        <v>0.22195904151404805</v>
      </c>
      <c r="AM55" s="34">
        <f t="shared" si="9"/>
        <v>39.558051002287009</v>
      </c>
      <c r="AN55" s="35">
        <f t="shared" si="10"/>
        <v>9.8513911261872238</v>
      </c>
      <c r="AO55" s="36">
        <f t="shared" si="11"/>
        <v>0</v>
      </c>
      <c r="AP55" s="37">
        <f t="shared" si="12"/>
        <v>28.361628019710931</v>
      </c>
      <c r="AQ55" s="37">
        <f t="shared" si="13"/>
        <v>5</v>
      </c>
      <c r="AR55" s="51">
        <v>41763</v>
      </c>
      <c r="AS55" s="61">
        <v>1</v>
      </c>
    </row>
    <row r="56" spans="1:45" x14ac:dyDescent="0.2">
      <c r="A56" s="64" t="s">
        <v>103</v>
      </c>
      <c r="B56" s="41">
        <v>29635594</v>
      </c>
      <c r="C56" s="27"/>
      <c r="D56" s="42">
        <v>12224465</v>
      </c>
      <c r="E56" s="4">
        <f t="shared" si="4"/>
        <v>41860059</v>
      </c>
      <c r="F56" s="28">
        <f t="shared" si="5"/>
        <v>0.16264781643620538</v>
      </c>
      <c r="G56" s="41">
        <v>3621132</v>
      </c>
      <c r="H56" s="43"/>
      <c r="I56" s="43"/>
      <c r="J56" s="44">
        <v>477850</v>
      </c>
      <c r="K56" s="44"/>
      <c r="L56" s="44"/>
      <c r="M56" s="44"/>
      <c r="N56" s="43"/>
      <c r="O56" s="44"/>
      <c r="P56" s="43"/>
      <c r="Q56" s="44"/>
      <c r="R56" s="50"/>
      <c r="S56" s="44">
        <v>1131767</v>
      </c>
      <c r="T56" s="44"/>
      <c r="U56" s="44"/>
      <c r="V56" s="41">
        <v>1131767</v>
      </c>
      <c r="W56" s="41">
        <v>3068709.44</v>
      </c>
      <c r="X56" s="41">
        <v>3901655.48</v>
      </c>
      <c r="Y56" s="41"/>
      <c r="Z56" s="41">
        <v>2615002</v>
      </c>
      <c r="AA56" s="41"/>
      <c r="AB56" s="41"/>
      <c r="AC56" s="41"/>
      <c r="AD56" s="45"/>
      <c r="AF56" s="46"/>
      <c r="AG56" s="56">
        <f t="shared" si="1"/>
        <v>11723263.92</v>
      </c>
      <c r="AH56" s="30">
        <f t="shared" si="6"/>
        <v>4224619</v>
      </c>
      <c r="AI56" s="43">
        <f t="shared" si="2"/>
        <v>0</v>
      </c>
      <c r="AJ56" s="47">
        <f t="shared" si="3"/>
        <v>15947882.92</v>
      </c>
      <c r="AK56" s="1">
        <f t="shared" si="7"/>
        <v>57807941.920000002</v>
      </c>
      <c r="AL56" s="33">
        <f t="shared" si="8"/>
        <v>0.15801789165744592</v>
      </c>
      <c r="AM56" s="34">
        <f t="shared" si="9"/>
        <v>39.558052792867926</v>
      </c>
      <c r="AN56" s="35">
        <f t="shared" si="10"/>
        <v>14.255219584935602</v>
      </c>
      <c r="AO56" s="36">
        <f t="shared" si="11"/>
        <v>0</v>
      </c>
      <c r="AP56" s="37">
        <f t="shared" si="12"/>
        <v>38.098089923857962</v>
      </c>
      <c r="AQ56" s="37">
        <f t="shared" si="13"/>
        <v>7</v>
      </c>
      <c r="AR56" s="51">
        <v>15320</v>
      </c>
      <c r="AS56" s="61">
        <v>1</v>
      </c>
    </row>
    <row r="57" spans="1:45" x14ac:dyDescent="0.2">
      <c r="A57" s="64" t="s">
        <v>104</v>
      </c>
      <c r="B57" s="41">
        <v>43576492</v>
      </c>
      <c r="C57" s="27"/>
      <c r="D57" s="42">
        <v>20963204</v>
      </c>
      <c r="E57" s="4">
        <f t="shared" si="4"/>
        <v>64539696</v>
      </c>
      <c r="F57" s="28">
        <f t="shared" si="5"/>
        <v>0.25076984788426837</v>
      </c>
      <c r="G57" s="41">
        <v>5324550</v>
      </c>
      <c r="H57" s="43"/>
      <c r="I57" s="43"/>
      <c r="J57" s="44"/>
      <c r="K57" s="44"/>
      <c r="L57" s="44"/>
      <c r="M57" s="44"/>
      <c r="N57" s="43"/>
      <c r="O57" s="44"/>
      <c r="P57" s="43"/>
      <c r="Q57" s="44"/>
      <c r="R57" s="50"/>
      <c r="S57" s="44">
        <v>3781446</v>
      </c>
      <c r="T57" s="44"/>
      <c r="U57" s="44"/>
      <c r="V57" s="41">
        <v>3781445</v>
      </c>
      <c r="W57" s="41">
        <v>4512262.84</v>
      </c>
      <c r="X57" s="41">
        <v>3619751.69</v>
      </c>
      <c r="Y57" s="41"/>
      <c r="Z57" s="41"/>
      <c r="AA57" s="41"/>
      <c r="AB57" s="41"/>
      <c r="AC57" s="41"/>
      <c r="AD57" s="45"/>
      <c r="AF57" s="46"/>
      <c r="AG57" s="56">
        <f t="shared" si="1"/>
        <v>17238009.530000001</v>
      </c>
      <c r="AH57" s="30">
        <f t="shared" si="6"/>
        <v>3781446</v>
      </c>
      <c r="AI57" s="43">
        <f t="shared" si="2"/>
        <v>0</v>
      </c>
      <c r="AJ57" s="47">
        <f t="shared" si="3"/>
        <v>21019455.530000001</v>
      </c>
      <c r="AK57" s="1">
        <f t="shared" si="7"/>
        <v>85559151.530000001</v>
      </c>
      <c r="AL57" s="33">
        <f t="shared" si="8"/>
        <v>0.23387576668065088</v>
      </c>
      <c r="AM57" s="34">
        <f t="shared" si="9"/>
        <v>39.558047788702225</v>
      </c>
      <c r="AN57" s="35">
        <f t="shared" si="10"/>
        <v>8.6777200881612959</v>
      </c>
      <c r="AO57" s="36">
        <f t="shared" si="11"/>
        <v>0</v>
      </c>
      <c r="AP57" s="37">
        <f t="shared" si="12"/>
        <v>32.568259277205151</v>
      </c>
      <c r="AQ57" s="37">
        <f t="shared" si="13"/>
        <v>5</v>
      </c>
      <c r="AR57" s="51">
        <v>22543</v>
      </c>
      <c r="AS57" s="61">
        <v>1</v>
      </c>
    </row>
    <row r="58" spans="1:45" x14ac:dyDescent="0.2">
      <c r="A58" s="64" t="s">
        <v>105</v>
      </c>
      <c r="B58" s="41">
        <v>69261972</v>
      </c>
      <c r="C58" s="27"/>
      <c r="D58" s="42">
        <v>34366353</v>
      </c>
      <c r="E58" s="4">
        <f t="shared" si="4"/>
        <v>103628325</v>
      </c>
      <c r="F58" s="28">
        <f t="shared" si="5"/>
        <v>0.40264923616546822</v>
      </c>
      <c r="G58" s="41">
        <v>8463023</v>
      </c>
      <c r="H58" s="43"/>
      <c r="I58" s="43"/>
      <c r="J58" s="44">
        <v>4398436</v>
      </c>
      <c r="K58" s="44"/>
      <c r="L58" s="44"/>
      <c r="M58" s="44"/>
      <c r="N58" s="43"/>
      <c r="O58" s="44"/>
      <c r="P58" s="43"/>
      <c r="Q58" s="44"/>
      <c r="R58" s="50"/>
      <c r="S58" s="44">
        <v>2827919</v>
      </c>
      <c r="T58" s="44"/>
      <c r="U58" s="44"/>
      <c r="V58" s="41">
        <v>2827919</v>
      </c>
      <c r="W58" s="41">
        <v>7171945.4699999997</v>
      </c>
      <c r="X58" s="41">
        <v>7496948</v>
      </c>
      <c r="Y58" s="41"/>
      <c r="Z58" s="41">
        <v>3342326</v>
      </c>
      <c r="AA58" s="41"/>
      <c r="AB58" s="41"/>
      <c r="AC58" s="41"/>
      <c r="AD58" s="45"/>
      <c r="AF58" s="46"/>
      <c r="AG58" s="56">
        <f t="shared" si="1"/>
        <v>25959835.469999999</v>
      </c>
      <c r="AH58" s="30">
        <f t="shared" si="6"/>
        <v>10568681</v>
      </c>
      <c r="AI58" s="43">
        <f t="shared" si="2"/>
        <v>0</v>
      </c>
      <c r="AJ58" s="47">
        <f t="shared" si="3"/>
        <v>36528516.469999999</v>
      </c>
      <c r="AK58" s="1">
        <f t="shared" si="7"/>
        <v>140156841.47</v>
      </c>
      <c r="AL58" s="33">
        <f t="shared" si="8"/>
        <v>0.38311844108039272</v>
      </c>
      <c r="AM58" s="34">
        <f t="shared" si="9"/>
        <v>37.480647345703638</v>
      </c>
      <c r="AN58" s="35">
        <f t="shared" si="10"/>
        <v>15.258995224681158</v>
      </c>
      <c r="AO58" s="36">
        <f t="shared" si="11"/>
        <v>0</v>
      </c>
      <c r="AP58" s="37">
        <f t="shared" si="12"/>
        <v>35.249548296761525</v>
      </c>
      <c r="AQ58" s="37">
        <f t="shared" si="13"/>
        <v>7</v>
      </c>
      <c r="AR58" s="51">
        <v>154832</v>
      </c>
      <c r="AS58" s="61">
        <v>1</v>
      </c>
    </row>
    <row r="59" spans="1:45" x14ac:dyDescent="0.2">
      <c r="A59" s="64" t="s">
        <v>106</v>
      </c>
      <c r="B59" s="41">
        <v>39143832</v>
      </c>
      <c r="C59" s="27"/>
      <c r="D59" s="42">
        <v>24172179</v>
      </c>
      <c r="E59" s="4">
        <f t="shared" si="4"/>
        <v>63316011</v>
      </c>
      <c r="F59" s="28">
        <f t="shared" si="5"/>
        <v>0.24601520352851777</v>
      </c>
      <c r="G59" s="41">
        <v>4782930</v>
      </c>
      <c r="H59" s="43"/>
      <c r="I59" s="43"/>
      <c r="J59" s="44"/>
      <c r="K59" s="44"/>
      <c r="L59" s="44"/>
      <c r="M59" s="44"/>
      <c r="N59" s="43"/>
      <c r="O59" s="44"/>
      <c r="P59" s="43"/>
      <c r="Q59" s="44"/>
      <c r="R59" s="50"/>
      <c r="S59" s="44">
        <v>2604446</v>
      </c>
      <c r="T59" s="44"/>
      <c r="U59" s="44"/>
      <c r="V59" s="41">
        <v>2604448</v>
      </c>
      <c r="W59" s="41">
        <v>4053269.37</v>
      </c>
      <c r="X59" s="41">
        <v>4043891.87</v>
      </c>
      <c r="Y59" s="41"/>
      <c r="Z59" s="41"/>
      <c r="AA59" s="41"/>
      <c r="AB59" s="41"/>
      <c r="AC59" s="41"/>
      <c r="AD59" s="45"/>
      <c r="AF59" s="46"/>
      <c r="AG59" s="56">
        <f t="shared" si="1"/>
        <v>15484539.240000002</v>
      </c>
      <c r="AH59" s="30">
        <f t="shared" si="6"/>
        <v>2604446</v>
      </c>
      <c r="AI59" s="43">
        <f t="shared" si="2"/>
        <v>0</v>
      </c>
      <c r="AJ59" s="47">
        <f t="shared" si="3"/>
        <v>18088985.240000002</v>
      </c>
      <c r="AK59" s="1">
        <f t="shared" si="7"/>
        <v>81404996.24000001</v>
      </c>
      <c r="AL59" s="33">
        <f t="shared" si="8"/>
        <v>0.2225203916449533</v>
      </c>
      <c r="AM59" s="34">
        <f t="shared" si="9"/>
        <v>39.558056656282403</v>
      </c>
      <c r="AN59" s="35">
        <f t="shared" si="10"/>
        <v>6.6535284537293125</v>
      </c>
      <c r="AO59" s="36">
        <f t="shared" si="11"/>
        <v>0</v>
      </c>
      <c r="AP59" s="37">
        <f t="shared" si="12"/>
        <v>28.56936966543897</v>
      </c>
      <c r="AQ59" s="37">
        <f t="shared" si="13"/>
        <v>5</v>
      </c>
      <c r="AR59" s="51">
        <v>53443</v>
      </c>
      <c r="AS59" s="61">
        <v>1</v>
      </c>
    </row>
    <row r="60" spans="1:45" x14ac:dyDescent="0.2">
      <c r="A60" s="64" t="s">
        <v>107</v>
      </c>
      <c r="B60" s="41">
        <v>59296515</v>
      </c>
      <c r="C60" s="27"/>
      <c r="D60" s="42">
        <v>26746644</v>
      </c>
      <c r="E60" s="4">
        <f t="shared" si="4"/>
        <v>86043159</v>
      </c>
      <c r="F60" s="28">
        <f t="shared" si="5"/>
        <v>0.33432183959949113</v>
      </c>
      <c r="G60" s="41">
        <v>7245358</v>
      </c>
      <c r="H60" s="43"/>
      <c r="I60" s="43"/>
      <c r="J60" s="44">
        <v>1805599</v>
      </c>
      <c r="K60" s="44"/>
      <c r="L60" s="44"/>
      <c r="M60" s="44"/>
      <c r="N60" s="43"/>
      <c r="O60" s="44"/>
      <c r="P60" s="43"/>
      <c r="Q60" s="44"/>
      <c r="R60" s="50"/>
      <c r="S60" s="44">
        <v>2371632</v>
      </c>
      <c r="T60" s="44"/>
      <c r="U60" s="44"/>
      <c r="V60" s="41">
        <v>2371632</v>
      </c>
      <c r="W60" s="41">
        <v>6140041.3799999999</v>
      </c>
      <c r="X60" s="41">
        <v>6562163</v>
      </c>
      <c r="Y60" s="41"/>
      <c r="Z60" s="41">
        <v>3918014</v>
      </c>
      <c r="AA60" s="41"/>
      <c r="AB60" s="41"/>
      <c r="AC60" s="41"/>
      <c r="AD60" s="45"/>
      <c r="AF60" s="46"/>
      <c r="AG60" s="56">
        <f t="shared" si="1"/>
        <v>22319194.379999999</v>
      </c>
      <c r="AH60" s="30">
        <f t="shared" si="6"/>
        <v>8095245</v>
      </c>
      <c r="AI60" s="43">
        <f t="shared" si="2"/>
        <v>0</v>
      </c>
      <c r="AJ60" s="47">
        <f t="shared" si="3"/>
        <v>30414439.379999999</v>
      </c>
      <c r="AK60" s="1">
        <f t="shared" si="7"/>
        <v>116457598.38</v>
      </c>
      <c r="AL60" s="33">
        <f t="shared" si="8"/>
        <v>0.31833660829794147</v>
      </c>
      <c r="AM60" s="34">
        <f t="shared" si="9"/>
        <v>37.639976615826413</v>
      </c>
      <c r="AN60" s="35">
        <f t="shared" si="10"/>
        <v>13.652142963207872</v>
      </c>
      <c r="AO60" s="36">
        <f t="shared" si="11"/>
        <v>0</v>
      </c>
      <c r="AP60" s="37">
        <f t="shared" si="12"/>
        <v>35.347887889611307</v>
      </c>
      <c r="AQ60" s="37">
        <f t="shared" si="13"/>
        <v>7</v>
      </c>
      <c r="AR60" s="51">
        <v>133505</v>
      </c>
      <c r="AS60" s="61">
        <v>1</v>
      </c>
    </row>
    <row r="61" spans="1:45" x14ac:dyDescent="0.2">
      <c r="A61" s="64" t="s">
        <v>108</v>
      </c>
      <c r="B61" s="41">
        <v>29807882</v>
      </c>
      <c r="C61" s="27"/>
      <c r="D61" s="42">
        <v>16532789</v>
      </c>
      <c r="E61" s="4">
        <f t="shared" si="4"/>
        <v>46340671</v>
      </c>
      <c r="F61" s="28">
        <f t="shared" si="5"/>
        <v>0.18005729400282466</v>
      </c>
      <c r="G61" s="41">
        <v>3642182</v>
      </c>
      <c r="H61" s="43"/>
      <c r="I61" s="43"/>
      <c r="J61" s="44">
        <v>609991</v>
      </c>
      <c r="K61" s="44"/>
      <c r="L61" s="44"/>
      <c r="M61" s="44"/>
      <c r="N61" s="43"/>
      <c r="O61" s="44"/>
      <c r="P61" s="43"/>
      <c r="Q61" s="44"/>
      <c r="R61" s="50"/>
      <c r="S61" s="44">
        <v>2158098</v>
      </c>
      <c r="T61" s="44"/>
      <c r="U61" s="44"/>
      <c r="V61" s="41">
        <v>2158098</v>
      </c>
      <c r="W61" s="41">
        <v>3086549.53</v>
      </c>
      <c r="X61" s="41">
        <v>2904586.51</v>
      </c>
      <c r="Y61" s="41"/>
      <c r="Z61" s="41">
        <v>878558</v>
      </c>
      <c r="AA61" s="41"/>
      <c r="AB61" s="41"/>
      <c r="AC61" s="41"/>
      <c r="AD61" s="45"/>
      <c r="AF61" s="46"/>
      <c r="AG61" s="56">
        <f t="shared" si="1"/>
        <v>11791416.039999999</v>
      </c>
      <c r="AH61" s="30">
        <f t="shared" si="6"/>
        <v>3646647</v>
      </c>
      <c r="AI61" s="43">
        <f t="shared" si="2"/>
        <v>0</v>
      </c>
      <c r="AJ61" s="47">
        <f t="shared" si="3"/>
        <v>15438063.039999999</v>
      </c>
      <c r="AK61" s="1">
        <f t="shared" si="7"/>
        <v>61778734.039999999</v>
      </c>
      <c r="AL61" s="33">
        <f t="shared" si="8"/>
        <v>0.1688720438409077</v>
      </c>
      <c r="AM61" s="34">
        <f t="shared" si="9"/>
        <v>39.558047230594909</v>
      </c>
      <c r="AN61" s="35">
        <f t="shared" si="10"/>
        <v>12.233834661583805</v>
      </c>
      <c r="AO61" s="36">
        <f t="shared" si="11"/>
        <v>0</v>
      </c>
      <c r="AP61" s="37">
        <f t="shared" si="12"/>
        <v>33.314284637786102</v>
      </c>
      <c r="AQ61" s="37">
        <f t="shared" si="13"/>
        <v>7</v>
      </c>
      <c r="AR61" s="51">
        <v>14187</v>
      </c>
      <c r="AS61" s="61">
        <v>1</v>
      </c>
    </row>
    <row r="62" spans="1:45" x14ac:dyDescent="0.2">
      <c r="A62" s="64" t="s">
        <v>109</v>
      </c>
      <c r="B62" s="41">
        <v>36429890</v>
      </c>
      <c r="C62" s="27"/>
      <c r="D62" s="42">
        <v>22441896</v>
      </c>
      <c r="E62" s="4">
        <f t="shared" si="4"/>
        <v>58871786</v>
      </c>
      <c r="F62" s="28">
        <f t="shared" si="5"/>
        <v>0.22874710813473928</v>
      </c>
      <c r="G62" s="41">
        <v>4451317</v>
      </c>
      <c r="H62" s="43"/>
      <c r="I62" s="43"/>
      <c r="J62" s="44"/>
      <c r="K62" s="44"/>
      <c r="L62" s="44"/>
      <c r="M62" s="44"/>
      <c r="N62" s="43"/>
      <c r="O62" s="44"/>
      <c r="P62" s="43"/>
      <c r="Q62" s="44"/>
      <c r="R62" s="50"/>
      <c r="S62" s="44">
        <v>1959096</v>
      </c>
      <c r="T62" s="44"/>
      <c r="U62" s="44"/>
      <c r="V62" s="41">
        <v>1959095</v>
      </c>
      <c r="W62" s="41">
        <v>3772245.79</v>
      </c>
      <c r="X62" s="41">
        <v>4228295.5199999996</v>
      </c>
      <c r="Y62" s="41"/>
      <c r="Z62" s="41"/>
      <c r="AA62" s="41"/>
      <c r="AB62" s="41"/>
      <c r="AC62" s="41"/>
      <c r="AD62" s="45"/>
      <c r="AE62" s="47">
        <v>52437819.32</v>
      </c>
      <c r="AF62" s="46"/>
      <c r="AG62" s="56">
        <f t="shared" si="1"/>
        <v>14410953.309999999</v>
      </c>
      <c r="AH62" s="30">
        <f t="shared" si="6"/>
        <v>54396915.32</v>
      </c>
      <c r="AI62" s="43">
        <f t="shared" si="2"/>
        <v>0</v>
      </c>
      <c r="AJ62" s="47">
        <f t="shared" si="3"/>
        <v>68807868.629999995</v>
      </c>
      <c r="AK62" s="1">
        <f t="shared" si="7"/>
        <v>127679654.63</v>
      </c>
      <c r="AL62" s="33">
        <f t="shared" si="8"/>
        <v>0.34901207623174713</v>
      </c>
      <c r="AM62" s="34">
        <f t="shared" si="9"/>
        <v>39.558047828308013</v>
      </c>
      <c r="AN62" s="35">
        <f t="shared" si="10"/>
        <v>149.31946080539907</v>
      </c>
      <c r="AO62" s="36">
        <f t="shared" si="11"/>
        <v>0</v>
      </c>
      <c r="AP62" s="37">
        <f t="shared" si="12"/>
        <v>116.87749481559808</v>
      </c>
      <c r="AQ62" s="37">
        <f t="shared" si="13"/>
        <v>6</v>
      </c>
      <c r="AR62" s="49">
        <v>43289</v>
      </c>
      <c r="AS62" s="61">
        <v>1</v>
      </c>
    </row>
    <row r="63" spans="1:45" x14ac:dyDescent="0.2">
      <c r="A63" s="64" t="s">
        <v>110</v>
      </c>
      <c r="B63" s="41">
        <v>51383688</v>
      </c>
      <c r="C63" s="27"/>
      <c r="D63" s="42">
        <v>27874132</v>
      </c>
      <c r="E63" s="4">
        <f t="shared" si="4"/>
        <v>79257820</v>
      </c>
      <c r="F63" s="28">
        <f t="shared" si="5"/>
        <v>0.30795731459656589</v>
      </c>
      <c r="G63" s="41">
        <v>6278500</v>
      </c>
      <c r="H63" s="43"/>
      <c r="I63" s="43"/>
      <c r="J63" s="44">
        <v>733240</v>
      </c>
      <c r="K63" s="44"/>
      <c r="L63" s="44"/>
      <c r="M63" s="44"/>
      <c r="N63" s="43"/>
      <c r="O63" s="44"/>
      <c r="P63" s="43"/>
      <c r="Q63" s="44"/>
      <c r="R63" s="50"/>
      <c r="S63" s="44">
        <v>3241928</v>
      </c>
      <c r="T63" s="44"/>
      <c r="U63" s="44"/>
      <c r="V63" s="41">
        <v>3241928</v>
      </c>
      <c r="W63" s="41">
        <v>5320683.1900000004</v>
      </c>
      <c r="X63" s="41">
        <v>5485273.7400000002</v>
      </c>
      <c r="Y63" s="41"/>
      <c r="Z63" s="41">
        <v>1244625</v>
      </c>
      <c r="AA63" s="41"/>
      <c r="AB63" s="41"/>
      <c r="AC63" s="41"/>
      <c r="AD63" s="45"/>
      <c r="AF63" s="46"/>
      <c r="AG63" s="56">
        <f t="shared" si="1"/>
        <v>20326384.93</v>
      </c>
      <c r="AH63" s="30">
        <f t="shared" si="6"/>
        <v>5219793</v>
      </c>
      <c r="AI63" s="43">
        <f t="shared" si="2"/>
        <v>0</v>
      </c>
      <c r="AJ63" s="47">
        <f t="shared" si="3"/>
        <v>25546177.93</v>
      </c>
      <c r="AK63" s="1">
        <f t="shared" si="7"/>
        <v>104803997.93000001</v>
      </c>
      <c r="AL63" s="33">
        <f t="shared" si="8"/>
        <v>0.28648151517119302</v>
      </c>
      <c r="AM63" s="34">
        <f t="shared" si="9"/>
        <v>39.558049881511039</v>
      </c>
      <c r="AN63" s="35">
        <f t="shared" si="10"/>
        <v>10.158463129388455</v>
      </c>
      <c r="AO63" s="36">
        <f t="shared" si="11"/>
        <v>0</v>
      </c>
      <c r="AP63" s="37">
        <f t="shared" si="12"/>
        <v>32.231744362890623</v>
      </c>
      <c r="AQ63" s="37">
        <f t="shared" si="13"/>
        <v>7</v>
      </c>
      <c r="AR63" s="49">
        <v>83044</v>
      </c>
      <c r="AS63" s="61">
        <v>0</v>
      </c>
    </row>
    <row r="64" spans="1:45" x14ac:dyDescent="0.2">
      <c r="A64" s="64" t="s">
        <v>111</v>
      </c>
      <c r="B64" s="41">
        <v>36679890</v>
      </c>
      <c r="C64" s="27"/>
      <c r="D64" s="42">
        <v>20605834</v>
      </c>
      <c r="E64" s="4">
        <f t="shared" si="4"/>
        <v>57285724</v>
      </c>
      <c r="F64" s="28">
        <f t="shared" si="5"/>
        <v>0.22258444312195369</v>
      </c>
      <c r="G64" s="41">
        <v>4481864</v>
      </c>
      <c r="H64" s="43"/>
      <c r="I64" s="43"/>
      <c r="J64" s="44"/>
      <c r="K64" s="44"/>
      <c r="L64" s="44"/>
      <c r="M64" s="44"/>
      <c r="N64" s="43"/>
      <c r="O64" s="44"/>
      <c r="P64" s="43"/>
      <c r="Q64" s="44"/>
      <c r="R64" s="50"/>
      <c r="S64" s="44">
        <v>2012201</v>
      </c>
      <c r="T64" s="44"/>
      <c r="U64" s="44"/>
      <c r="V64" s="41">
        <v>2012201</v>
      </c>
      <c r="W64" s="41">
        <v>3798132.81</v>
      </c>
      <c r="X64" s="41">
        <v>4217651.47</v>
      </c>
      <c r="Y64" s="41"/>
      <c r="Z64" s="41"/>
      <c r="AA64" s="41"/>
      <c r="AB64" s="41"/>
      <c r="AC64" s="41"/>
      <c r="AD64" s="45"/>
      <c r="AF64" s="46"/>
      <c r="AG64" s="56">
        <f t="shared" ref="AG64:AG122" si="14">G64+V64+W64+X64+Y64</f>
        <v>14509849.280000001</v>
      </c>
      <c r="AH64" s="30">
        <f t="shared" si="6"/>
        <v>2012201</v>
      </c>
      <c r="AI64" s="43">
        <f t="shared" ref="AI64:AI122" si="15">H64+I64+N64+P64+R64</f>
        <v>0</v>
      </c>
      <c r="AJ64" s="47">
        <f t="shared" ref="AJ64:AJ122" si="16">AG64+AI64+AH64</f>
        <v>16522050.280000001</v>
      </c>
      <c r="AK64" s="1">
        <f t="shared" si="7"/>
        <v>73807774.280000001</v>
      </c>
      <c r="AL64" s="33">
        <f t="shared" si="8"/>
        <v>0.2017534008699797</v>
      </c>
      <c r="AM64" s="34">
        <f t="shared" si="9"/>
        <v>39.558050146824328</v>
      </c>
      <c r="AN64" s="35">
        <f t="shared" si="10"/>
        <v>5.4858425147948919</v>
      </c>
      <c r="AO64" s="36">
        <f t="shared" si="11"/>
        <v>0</v>
      </c>
      <c r="AP64" s="37">
        <f t="shared" si="12"/>
        <v>28.841479388477314</v>
      </c>
      <c r="AQ64" s="37">
        <f t="shared" si="13"/>
        <v>5</v>
      </c>
      <c r="AR64" s="49">
        <v>28218</v>
      </c>
      <c r="AS64" s="61">
        <v>1</v>
      </c>
    </row>
    <row r="65" spans="1:45" x14ac:dyDescent="0.2">
      <c r="A65" s="64" t="s">
        <v>112</v>
      </c>
      <c r="B65" s="41">
        <v>150552891</v>
      </c>
      <c r="C65" s="27"/>
      <c r="D65" s="42">
        <v>36836702</v>
      </c>
      <c r="E65" s="4">
        <f t="shared" ref="E65:E123" si="17">+B65+D65</f>
        <v>187389593</v>
      </c>
      <c r="F65" s="28">
        <f t="shared" si="5"/>
        <v>0.72810475791061924</v>
      </c>
      <c r="G65" s="41">
        <v>18395846</v>
      </c>
      <c r="H65" s="43"/>
      <c r="I65" s="43"/>
      <c r="J65" s="44">
        <v>8040334</v>
      </c>
      <c r="K65" s="44"/>
      <c r="L65" s="44"/>
      <c r="M65" s="44"/>
      <c r="N65" s="43"/>
      <c r="O65" s="44"/>
      <c r="P65" s="43"/>
      <c r="Q65" s="44"/>
      <c r="R65" s="50"/>
      <c r="S65" s="44">
        <v>14323142</v>
      </c>
      <c r="T65" s="44"/>
      <c r="U65" s="44"/>
      <c r="V65" s="41">
        <v>14323142</v>
      </c>
      <c r="W65" s="41">
        <v>15589465.57</v>
      </c>
      <c r="X65" s="41">
        <v>11247335.74</v>
      </c>
      <c r="Y65" s="41"/>
      <c r="Z65" s="41">
        <v>9507397</v>
      </c>
      <c r="AA65" s="41"/>
      <c r="AB65" s="41"/>
      <c r="AC65" s="41"/>
      <c r="AD65" s="45"/>
      <c r="AF65" s="46"/>
      <c r="AG65" s="56">
        <f t="shared" si="14"/>
        <v>59555789.310000002</v>
      </c>
      <c r="AH65" s="30">
        <f t="shared" ref="AH65:AH123" si="18">J65+K65+L65+M65+O65+Q65+S65+T65+U65+Z65+AA65+AB65+AC65+AD65+AE65+AF65</f>
        <v>31870873</v>
      </c>
      <c r="AI65" s="43">
        <f t="shared" si="15"/>
        <v>0</v>
      </c>
      <c r="AJ65" s="47">
        <f t="shared" si="16"/>
        <v>91426662.310000002</v>
      </c>
      <c r="AK65" s="1">
        <f t="shared" ref="AK65:AK123" si="19">+AJ65+E65</f>
        <v>278816255.31</v>
      </c>
      <c r="AL65" s="33">
        <f t="shared" ref="AL65:AL123" si="20">+(AK65/$AK$6)*100</f>
        <v>0.76214366677993584</v>
      </c>
      <c r="AM65" s="34">
        <f t="shared" ref="AM65:AM123" si="21">(AG65/B65)*100</f>
        <v>39.558050937726598</v>
      </c>
      <c r="AN65" s="35">
        <f t="shared" ref="AN65:AN123" si="22">(AH65/B65)*100</f>
        <v>21.16922019119513</v>
      </c>
      <c r="AO65" s="36">
        <f t="shared" ref="AO65:AO123" si="23">(AI65/B65)*100</f>
        <v>0</v>
      </c>
      <c r="AP65" s="37">
        <f t="shared" ref="AP65:AP123" si="24">(AJ65/E65)*100</f>
        <v>48.789615712543863</v>
      </c>
      <c r="AQ65" s="37">
        <f t="shared" si="13"/>
        <v>7</v>
      </c>
      <c r="AR65" s="49">
        <v>381831</v>
      </c>
      <c r="AS65" s="61">
        <v>0</v>
      </c>
    </row>
    <row r="66" spans="1:45" x14ac:dyDescent="0.2">
      <c r="A66" s="64" t="s">
        <v>113</v>
      </c>
      <c r="B66" s="41">
        <v>40676812</v>
      </c>
      <c r="C66" s="27"/>
      <c r="D66" s="42">
        <v>22371476</v>
      </c>
      <c r="E66" s="4">
        <f t="shared" si="17"/>
        <v>63048288</v>
      </c>
      <c r="F66" s="28">
        <f t="shared" ref="F66:F124" si="25">(E66/$E$6)*100</f>
        <v>0.24497496224840515</v>
      </c>
      <c r="G66" s="41">
        <v>4970242</v>
      </c>
      <c r="H66" s="43"/>
      <c r="I66" s="43"/>
      <c r="J66" s="44"/>
      <c r="K66" s="44"/>
      <c r="L66" s="44"/>
      <c r="M66" s="44"/>
      <c r="N66" s="43"/>
      <c r="O66" s="44"/>
      <c r="P66" s="43"/>
      <c r="Q66" s="44"/>
      <c r="R66" s="50"/>
      <c r="S66" s="44">
        <v>1572135</v>
      </c>
      <c r="T66" s="44">
        <v>130249.5</v>
      </c>
      <c r="U66" s="44"/>
      <c r="V66" s="41">
        <v>1572135</v>
      </c>
      <c r="W66" s="41">
        <v>4212006.58</v>
      </c>
      <c r="X66" s="41">
        <v>3815588</v>
      </c>
      <c r="Y66" s="41"/>
      <c r="Z66" s="41"/>
      <c r="AA66" s="41"/>
      <c r="AB66" s="41"/>
      <c r="AC66" s="41"/>
      <c r="AD66" s="45"/>
      <c r="AF66" s="46"/>
      <c r="AG66" s="56">
        <f t="shared" si="14"/>
        <v>14569971.58</v>
      </c>
      <c r="AH66" s="30">
        <f t="shared" si="18"/>
        <v>1702384.5</v>
      </c>
      <c r="AI66" s="43">
        <f t="shared" si="15"/>
        <v>0</v>
      </c>
      <c r="AJ66" s="47">
        <f t="shared" si="16"/>
        <v>16272356.08</v>
      </c>
      <c r="AK66" s="1">
        <f t="shared" si="19"/>
        <v>79320644.079999998</v>
      </c>
      <c r="AL66" s="33">
        <f t="shared" si="20"/>
        <v>0.21682281925514824</v>
      </c>
      <c r="AM66" s="34">
        <f t="shared" si="21"/>
        <v>35.818863041675932</v>
      </c>
      <c r="AN66" s="35">
        <f t="shared" si="22"/>
        <v>4.1851473021042063</v>
      </c>
      <c r="AO66" s="36">
        <f t="shared" si="23"/>
        <v>0</v>
      </c>
      <c r="AP66" s="37">
        <f t="shared" si="24"/>
        <v>25.809354379297339</v>
      </c>
      <c r="AQ66" s="37">
        <f t="shared" si="13"/>
        <v>6</v>
      </c>
      <c r="AR66" s="49">
        <v>55436</v>
      </c>
      <c r="AS66" s="61">
        <v>1</v>
      </c>
    </row>
    <row r="67" spans="1:45" x14ac:dyDescent="0.2">
      <c r="A67" s="64" t="s">
        <v>114</v>
      </c>
      <c r="B67" s="41">
        <v>30995401</v>
      </c>
      <c r="C67" s="27"/>
      <c r="D67" s="42">
        <v>20991640</v>
      </c>
      <c r="E67" s="4">
        <f t="shared" si="17"/>
        <v>51987041</v>
      </c>
      <c r="F67" s="28">
        <f t="shared" si="25"/>
        <v>0.20199633979563872</v>
      </c>
      <c r="G67" s="41">
        <v>3787284</v>
      </c>
      <c r="H67" s="43"/>
      <c r="I67" s="43"/>
      <c r="J67" s="44"/>
      <c r="K67" s="44"/>
      <c r="L67" s="44"/>
      <c r="M67" s="44"/>
      <c r="N67" s="43"/>
      <c r="O67" s="44"/>
      <c r="P67" s="43"/>
      <c r="Q67" s="44"/>
      <c r="R67" s="50"/>
      <c r="S67" s="44">
        <v>1963205</v>
      </c>
      <c r="T67" s="44">
        <v>1949204.5</v>
      </c>
      <c r="U67" s="44"/>
      <c r="V67" s="41">
        <v>1963205</v>
      </c>
      <c r="W67" s="41">
        <v>3209514.86</v>
      </c>
      <c r="X67" s="41">
        <v>3301173.28</v>
      </c>
      <c r="Y67" s="41"/>
      <c r="Z67" s="41"/>
      <c r="AA67" s="41"/>
      <c r="AB67" s="41"/>
      <c r="AC67" s="41"/>
      <c r="AD67" s="45"/>
      <c r="AF67" s="46"/>
      <c r="AG67" s="56">
        <f t="shared" si="14"/>
        <v>12261177.139999999</v>
      </c>
      <c r="AH67" s="30">
        <f t="shared" si="18"/>
        <v>3912409.5</v>
      </c>
      <c r="AI67" s="43">
        <f t="shared" si="15"/>
        <v>0</v>
      </c>
      <c r="AJ67" s="47">
        <f t="shared" si="16"/>
        <v>16173586.639999999</v>
      </c>
      <c r="AK67" s="1">
        <f t="shared" si="19"/>
        <v>68160627.640000001</v>
      </c>
      <c r="AL67" s="33">
        <f t="shared" si="20"/>
        <v>0.18631693701578908</v>
      </c>
      <c r="AM67" s="34">
        <f t="shared" si="21"/>
        <v>39.558052951145875</v>
      </c>
      <c r="AN67" s="35">
        <f t="shared" si="22"/>
        <v>12.622548422586952</v>
      </c>
      <c r="AO67" s="36">
        <f t="shared" si="23"/>
        <v>0</v>
      </c>
      <c r="AP67" s="37">
        <f t="shared" si="24"/>
        <v>31.110804402197072</v>
      </c>
      <c r="AQ67" s="37">
        <f t="shared" si="13"/>
        <v>6</v>
      </c>
      <c r="AR67" s="49">
        <v>26849</v>
      </c>
      <c r="AS67" s="61">
        <v>1</v>
      </c>
    </row>
    <row r="68" spans="1:45" x14ac:dyDescent="0.2">
      <c r="A68" s="64" t="s">
        <v>115</v>
      </c>
      <c r="B68" s="41">
        <v>42984681</v>
      </c>
      <c r="C68" s="27"/>
      <c r="D68" s="42">
        <v>26430983</v>
      </c>
      <c r="E68" s="4">
        <f t="shared" si="17"/>
        <v>69415664</v>
      </c>
      <c r="F68" s="28">
        <f t="shared" si="25"/>
        <v>0.26971548645140014</v>
      </c>
      <c r="G68" s="41">
        <v>5252238</v>
      </c>
      <c r="H68" s="43"/>
      <c r="I68" s="43"/>
      <c r="J68" s="44"/>
      <c r="K68" s="44"/>
      <c r="L68" s="44"/>
      <c r="M68" s="44"/>
      <c r="N68" s="43"/>
      <c r="O68" s="44"/>
      <c r="P68" s="43"/>
      <c r="Q68" s="44"/>
      <c r="R68" s="50"/>
      <c r="S68" s="44">
        <v>2293944</v>
      </c>
      <c r="T68" s="44"/>
      <c r="U68" s="44"/>
      <c r="V68" s="41">
        <v>2293944</v>
      </c>
      <c r="W68" s="41">
        <v>4450981.9800000004</v>
      </c>
      <c r="X68" s="41">
        <v>5006738.33</v>
      </c>
      <c r="Y68" s="41"/>
      <c r="Z68" s="41"/>
      <c r="AA68" s="41"/>
      <c r="AB68" s="41"/>
      <c r="AC68" s="41"/>
      <c r="AD68" s="45"/>
      <c r="AF68" s="46"/>
      <c r="AG68" s="56">
        <f t="shared" si="14"/>
        <v>17003902.310000002</v>
      </c>
      <c r="AH68" s="30">
        <f t="shared" si="18"/>
        <v>2293944</v>
      </c>
      <c r="AI68" s="43">
        <f t="shared" si="15"/>
        <v>0</v>
      </c>
      <c r="AJ68" s="47">
        <f t="shared" si="16"/>
        <v>19297846.310000002</v>
      </c>
      <c r="AK68" s="1">
        <f t="shared" si="19"/>
        <v>88713510.310000002</v>
      </c>
      <c r="AL68" s="33">
        <f t="shared" si="20"/>
        <v>0.24249819998984132</v>
      </c>
      <c r="AM68" s="34">
        <f t="shared" si="21"/>
        <v>39.558051646352808</v>
      </c>
      <c r="AN68" s="35">
        <f t="shared" si="22"/>
        <v>5.3366547026369702</v>
      </c>
      <c r="AO68" s="36">
        <f t="shared" si="23"/>
        <v>0</v>
      </c>
      <c r="AP68" s="37">
        <f t="shared" si="24"/>
        <v>27.800420248086947</v>
      </c>
      <c r="AQ68" s="37">
        <f t="shared" si="13"/>
        <v>5</v>
      </c>
      <c r="AR68" s="49">
        <v>55048</v>
      </c>
      <c r="AS68" s="61">
        <v>1</v>
      </c>
    </row>
    <row r="69" spans="1:45" x14ac:dyDescent="0.2">
      <c r="A69" s="64" t="s">
        <v>116</v>
      </c>
      <c r="B69" s="41">
        <v>35586202</v>
      </c>
      <c r="C69" s="27"/>
      <c r="D69" s="42">
        <v>20094330</v>
      </c>
      <c r="E69" s="4">
        <f t="shared" si="17"/>
        <v>55680532</v>
      </c>
      <c r="F69" s="28">
        <f t="shared" si="25"/>
        <v>0.21634744823953211</v>
      </c>
      <c r="G69" s="41">
        <v>4348228</v>
      </c>
      <c r="H69" s="43"/>
      <c r="I69" s="43"/>
      <c r="J69" s="44"/>
      <c r="K69" s="44"/>
      <c r="L69" s="44"/>
      <c r="M69" s="44"/>
      <c r="N69" s="43"/>
      <c r="O69" s="44"/>
      <c r="P69" s="43"/>
      <c r="Q69" s="44"/>
      <c r="R69" s="50"/>
      <c r="S69" s="44">
        <v>2229160</v>
      </c>
      <c r="T69" s="44"/>
      <c r="U69" s="44"/>
      <c r="V69" s="41">
        <v>2229160</v>
      </c>
      <c r="W69" s="41">
        <v>3684883.55</v>
      </c>
      <c r="X69" s="41">
        <v>3814936.41</v>
      </c>
      <c r="Y69" s="41"/>
      <c r="Z69" s="41"/>
      <c r="AA69" s="41"/>
      <c r="AB69" s="41"/>
      <c r="AC69" s="41"/>
      <c r="AD69" s="45"/>
      <c r="AF69" s="46"/>
      <c r="AG69" s="56">
        <f t="shared" si="14"/>
        <v>14077207.960000001</v>
      </c>
      <c r="AH69" s="30">
        <f t="shared" si="18"/>
        <v>2229160</v>
      </c>
      <c r="AI69" s="43">
        <f t="shared" si="15"/>
        <v>0</v>
      </c>
      <c r="AJ69" s="47">
        <f t="shared" si="16"/>
        <v>16306367.960000001</v>
      </c>
      <c r="AK69" s="1">
        <f t="shared" si="19"/>
        <v>71986899.960000008</v>
      </c>
      <c r="AL69" s="33">
        <f t="shared" si="20"/>
        <v>0.19677604461990297</v>
      </c>
      <c r="AM69" s="34">
        <f t="shared" si="21"/>
        <v>39.55805106709618</v>
      </c>
      <c r="AN69" s="35">
        <f t="shared" si="22"/>
        <v>6.2641132650233367</v>
      </c>
      <c r="AO69" s="36">
        <f t="shared" si="23"/>
        <v>0</v>
      </c>
      <c r="AP69" s="37">
        <f t="shared" si="24"/>
        <v>29.285582185170217</v>
      </c>
      <c r="AQ69" s="37">
        <f t="shared" si="13"/>
        <v>5</v>
      </c>
      <c r="AR69" s="49">
        <v>38322</v>
      </c>
      <c r="AS69" s="61">
        <v>1</v>
      </c>
    </row>
    <row r="70" spans="1:45" x14ac:dyDescent="0.2">
      <c r="A70" s="64" t="s">
        <v>117</v>
      </c>
      <c r="B70" s="41">
        <v>49805419</v>
      </c>
      <c r="C70" s="27"/>
      <c r="D70" s="42">
        <v>26941910</v>
      </c>
      <c r="E70" s="4">
        <f t="shared" si="17"/>
        <v>76747329</v>
      </c>
      <c r="F70" s="28">
        <f t="shared" si="25"/>
        <v>0.29820276839937238</v>
      </c>
      <c r="G70" s="41">
        <v>6085654</v>
      </c>
      <c r="H70" s="43"/>
      <c r="I70" s="43"/>
      <c r="J70" s="44"/>
      <c r="K70" s="44"/>
      <c r="L70" s="44"/>
      <c r="M70" s="44"/>
      <c r="N70" s="43"/>
      <c r="O70" s="44"/>
      <c r="P70" s="43"/>
      <c r="Q70" s="44"/>
      <c r="R70" s="50"/>
      <c r="S70" s="44">
        <v>3349789</v>
      </c>
      <c r="T70" s="44"/>
      <c r="U70" s="44"/>
      <c r="V70" s="41">
        <v>3349788</v>
      </c>
      <c r="W70" s="41">
        <v>5157256.42</v>
      </c>
      <c r="X70" s="41">
        <v>5109354.5</v>
      </c>
      <c r="Y70" s="41"/>
      <c r="Z70" s="41"/>
      <c r="AA70" s="41"/>
      <c r="AB70" s="41"/>
      <c r="AC70" s="41"/>
      <c r="AD70" s="45"/>
      <c r="AF70" s="46"/>
      <c r="AG70" s="56">
        <f t="shared" si="14"/>
        <v>19702052.920000002</v>
      </c>
      <c r="AH70" s="30">
        <f t="shared" si="18"/>
        <v>3349789</v>
      </c>
      <c r="AI70" s="43">
        <f t="shared" si="15"/>
        <v>0</v>
      </c>
      <c r="AJ70" s="47">
        <f t="shared" si="16"/>
        <v>23051841.920000002</v>
      </c>
      <c r="AK70" s="1">
        <f t="shared" si="19"/>
        <v>99799170.920000002</v>
      </c>
      <c r="AL70" s="33">
        <f t="shared" si="20"/>
        <v>0.27280083071913469</v>
      </c>
      <c r="AM70" s="34">
        <f t="shared" si="21"/>
        <v>39.558050741426356</v>
      </c>
      <c r="AN70" s="35">
        <f t="shared" si="22"/>
        <v>6.7257520712756174</v>
      </c>
      <c r="AO70" s="36">
        <f t="shared" si="23"/>
        <v>0</v>
      </c>
      <c r="AP70" s="37">
        <f t="shared" si="24"/>
        <v>30.036018478245673</v>
      </c>
      <c r="AQ70" s="37">
        <f t="shared" si="13"/>
        <v>5</v>
      </c>
      <c r="AR70" s="49">
        <v>69139</v>
      </c>
      <c r="AS70" s="61">
        <v>1</v>
      </c>
    </row>
    <row r="71" spans="1:45" x14ac:dyDescent="0.2">
      <c r="A71" s="64" t="s">
        <v>118</v>
      </c>
      <c r="B71" s="41">
        <v>36800972</v>
      </c>
      <c r="C71" s="27"/>
      <c r="D71" s="42">
        <v>21736751</v>
      </c>
      <c r="E71" s="4">
        <f t="shared" si="17"/>
        <v>58537723</v>
      </c>
      <c r="F71" s="28">
        <f t="shared" si="25"/>
        <v>0.22744910190158688</v>
      </c>
      <c r="G71" s="41">
        <v>4496659</v>
      </c>
      <c r="H71" s="43"/>
      <c r="I71" s="43"/>
      <c r="J71" s="44"/>
      <c r="K71" s="44"/>
      <c r="L71" s="44"/>
      <c r="M71" s="44"/>
      <c r="N71" s="43"/>
      <c r="O71" s="44"/>
      <c r="P71" s="43"/>
      <c r="Q71" s="44"/>
      <c r="R71" s="50"/>
      <c r="S71" s="44">
        <v>3015972</v>
      </c>
      <c r="T71" s="44"/>
      <c r="U71" s="44"/>
      <c r="V71" s="41">
        <v>3015971</v>
      </c>
      <c r="W71" s="41">
        <v>3810670.68</v>
      </c>
      <c r="X71" s="41">
        <v>3234446.59</v>
      </c>
      <c r="Y71" s="41"/>
      <c r="Z71" s="41"/>
      <c r="AA71" s="41"/>
      <c r="AB71" s="41"/>
      <c r="AC71" s="41"/>
      <c r="AD71" s="45"/>
      <c r="AF71" s="46"/>
      <c r="AG71" s="56">
        <f t="shared" si="14"/>
        <v>14557747.27</v>
      </c>
      <c r="AH71" s="30">
        <f t="shared" si="18"/>
        <v>3015972</v>
      </c>
      <c r="AI71" s="43">
        <f t="shared" si="15"/>
        <v>0</v>
      </c>
      <c r="AJ71" s="47">
        <f t="shared" si="16"/>
        <v>17573719.27</v>
      </c>
      <c r="AK71" s="1">
        <f t="shared" si="19"/>
        <v>76111442.269999996</v>
      </c>
      <c r="AL71" s="33">
        <f t="shared" si="20"/>
        <v>0.20805047263500309</v>
      </c>
      <c r="AM71" s="34">
        <f t="shared" si="21"/>
        <v>39.558050993870488</v>
      </c>
      <c r="AN71" s="35">
        <f t="shared" si="22"/>
        <v>8.1953596225664906</v>
      </c>
      <c r="AO71" s="36">
        <f t="shared" si="23"/>
        <v>0</v>
      </c>
      <c r="AP71" s="37">
        <f t="shared" si="24"/>
        <v>30.021186970323395</v>
      </c>
      <c r="AQ71" s="37">
        <f t="shared" si="13"/>
        <v>5</v>
      </c>
      <c r="AR71" s="49">
        <v>42390</v>
      </c>
      <c r="AS71" s="61">
        <v>1</v>
      </c>
    </row>
    <row r="72" spans="1:45" x14ac:dyDescent="0.2">
      <c r="A72" s="64" t="s">
        <v>119</v>
      </c>
      <c r="B72" s="41">
        <v>32678041</v>
      </c>
      <c r="C72" s="27"/>
      <c r="D72" s="42">
        <v>17898598</v>
      </c>
      <c r="E72" s="4">
        <f t="shared" si="17"/>
        <v>50576639</v>
      </c>
      <c r="F72" s="28">
        <f t="shared" si="25"/>
        <v>0.19651620405103173</v>
      </c>
      <c r="G72" s="41">
        <v>3992884</v>
      </c>
      <c r="H72" s="43"/>
      <c r="I72" s="43"/>
      <c r="J72" s="44"/>
      <c r="K72" s="44"/>
      <c r="L72" s="44"/>
      <c r="M72" s="44"/>
      <c r="N72" s="43"/>
      <c r="O72" s="44"/>
      <c r="P72" s="43"/>
      <c r="Q72" s="44"/>
      <c r="R72" s="50"/>
      <c r="S72" s="44">
        <v>2020393</v>
      </c>
      <c r="T72" s="44"/>
      <c r="U72" s="44"/>
      <c r="V72" s="41">
        <v>2020393</v>
      </c>
      <c r="W72" s="41">
        <v>3383748.97</v>
      </c>
      <c r="X72" s="41">
        <v>3529770.17</v>
      </c>
      <c r="Y72" s="41"/>
      <c r="Z72" s="41"/>
      <c r="AA72" s="41"/>
      <c r="AB72" s="41"/>
      <c r="AC72" s="41"/>
      <c r="AD72" s="45"/>
      <c r="AF72" s="46"/>
      <c r="AG72" s="56">
        <f t="shared" si="14"/>
        <v>12926796.140000001</v>
      </c>
      <c r="AH72" s="30">
        <f t="shared" si="18"/>
        <v>2020393</v>
      </c>
      <c r="AI72" s="43">
        <f t="shared" si="15"/>
        <v>0</v>
      </c>
      <c r="AJ72" s="47">
        <f t="shared" si="16"/>
        <v>14947189.140000001</v>
      </c>
      <c r="AK72" s="1">
        <f t="shared" si="19"/>
        <v>65523828.140000001</v>
      </c>
      <c r="AL72" s="33">
        <f t="shared" si="20"/>
        <v>0.17910925094576741</v>
      </c>
      <c r="AM72" s="34">
        <f t="shared" si="21"/>
        <v>39.558051047184868</v>
      </c>
      <c r="AN72" s="35">
        <f t="shared" si="22"/>
        <v>6.1827237440579745</v>
      </c>
      <c r="AO72" s="36">
        <f t="shared" si="23"/>
        <v>0</v>
      </c>
      <c r="AP72" s="37">
        <f t="shared" si="24"/>
        <v>29.553543761577355</v>
      </c>
      <c r="AQ72" s="37">
        <f t="shared" si="13"/>
        <v>5</v>
      </c>
      <c r="AR72" s="49">
        <v>25130</v>
      </c>
      <c r="AS72" s="61">
        <v>1</v>
      </c>
    </row>
    <row r="73" spans="1:45" x14ac:dyDescent="0.2">
      <c r="A73" s="64" t="s">
        <v>120</v>
      </c>
      <c r="B73" s="41">
        <v>28099097</v>
      </c>
      <c r="C73" s="27"/>
      <c r="D73" s="42">
        <v>19217814</v>
      </c>
      <c r="E73" s="4">
        <f t="shared" si="17"/>
        <v>47316911</v>
      </c>
      <c r="F73" s="28">
        <f t="shared" si="25"/>
        <v>0.18385048751737948</v>
      </c>
      <c r="G73" s="41">
        <v>3433389</v>
      </c>
      <c r="H73" s="43"/>
      <c r="I73" s="43"/>
      <c r="J73" s="44"/>
      <c r="K73" s="44"/>
      <c r="L73" s="44"/>
      <c r="M73" s="44"/>
      <c r="N73" s="43"/>
      <c r="O73" s="44"/>
      <c r="P73" s="43"/>
      <c r="Q73" s="44"/>
      <c r="R73" s="50"/>
      <c r="S73" s="44">
        <v>549613</v>
      </c>
      <c r="T73" s="44"/>
      <c r="U73" s="44"/>
      <c r="V73" s="41">
        <v>549612</v>
      </c>
      <c r="W73" s="41">
        <v>2909608.06</v>
      </c>
      <c r="X73" s="41">
        <v>2635766</v>
      </c>
      <c r="Y73" s="41"/>
      <c r="Z73" s="41"/>
      <c r="AA73" s="41"/>
      <c r="AB73" s="41"/>
      <c r="AC73" s="41"/>
      <c r="AD73" s="45"/>
      <c r="AF73" s="46"/>
      <c r="AG73" s="56">
        <f t="shared" si="14"/>
        <v>9528375.0600000005</v>
      </c>
      <c r="AH73" s="30">
        <f t="shared" si="18"/>
        <v>549613</v>
      </c>
      <c r="AI73" s="43">
        <f t="shared" si="15"/>
        <v>0</v>
      </c>
      <c r="AJ73" s="47">
        <f t="shared" si="16"/>
        <v>10077988.060000001</v>
      </c>
      <c r="AK73" s="1">
        <f t="shared" si="19"/>
        <v>57394899.060000002</v>
      </c>
      <c r="AL73" s="33">
        <f t="shared" si="20"/>
        <v>0.15688883983976168</v>
      </c>
      <c r="AM73" s="34">
        <f t="shared" si="21"/>
        <v>33.909897745112595</v>
      </c>
      <c r="AN73" s="35">
        <f t="shared" si="22"/>
        <v>1.9559810053682507</v>
      </c>
      <c r="AO73" s="36">
        <f t="shared" si="23"/>
        <v>0</v>
      </c>
      <c r="AP73" s="37">
        <f t="shared" si="24"/>
        <v>21.298913743545096</v>
      </c>
      <c r="AQ73" s="37">
        <f t="shared" si="13"/>
        <v>5</v>
      </c>
      <c r="AR73" s="49">
        <v>16342</v>
      </c>
      <c r="AS73" s="61">
        <v>1</v>
      </c>
    </row>
    <row r="74" spans="1:45" x14ac:dyDescent="0.2">
      <c r="A74" s="64" t="s">
        <v>121</v>
      </c>
      <c r="B74" s="41">
        <v>269001270</v>
      </c>
      <c r="C74" s="27"/>
      <c r="D74" s="42">
        <v>57054305</v>
      </c>
      <c r="E74" s="4">
        <f t="shared" si="17"/>
        <v>326055575</v>
      </c>
      <c r="F74" s="28">
        <f t="shared" si="25"/>
        <v>1.2668932767295287</v>
      </c>
      <c r="G74" s="41">
        <v>32868886</v>
      </c>
      <c r="H74" s="43"/>
      <c r="I74" s="43"/>
      <c r="J74" s="44">
        <v>6839426</v>
      </c>
      <c r="K74" s="44"/>
      <c r="L74" s="44">
        <v>6595720.1299999999</v>
      </c>
      <c r="M74" s="44"/>
      <c r="N74" s="43"/>
      <c r="O74" s="44"/>
      <c r="P74" s="43"/>
      <c r="Q74" s="44"/>
      <c r="R74" s="50"/>
      <c r="S74" s="44">
        <v>11171411</v>
      </c>
      <c r="T74" s="44"/>
      <c r="U74" s="44"/>
      <c r="V74" s="41">
        <v>11171411</v>
      </c>
      <c r="W74" s="41">
        <v>27854569.98</v>
      </c>
      <c r="X74" s="41">
        <v>30233000</v>
      </c>
      <c r="Y74" s="41"/>
      <c r="Z74" s="41">
        <v>16125075</v>
      </c>
      <c r="AA74" s="41"/>
      <c r="AB74" s="41"/>
      <c r="AC74" s="41"/>
      <c r="AD74" s="45"/>
      <c r="AF74" s="46"/>
      <c r="AG74" s="56">
        <f t="shared" si="14"/>
        <v>102127866.98</v>
      </c>
      <c r="AH74" s="30">
        <f t="shared" si="18"/>
        <v>40731632.129999995</v>
      </c>
      <c r="AI74" s="43">
        <f t="shared" si="15"/>
        <v>0</v>
      </c>
      <c r="AJ74" s="47">
        <f t="shared" si="16"/>
        <v>142859499.11000001</v>
      </c>
      <c r="AK74" s="1">
        <f t="shared" si="19"/>
        <v>468915074.11000001</v>
      </c>
      <c r="AL74" s="33">
        <f t="shared" si="20"/>
        <v>1.2817784013103162</v>
      </c>
      <c r="AM74" s="34">
        <f t="shared" si="21"/>
        <v>37.965570564034884</v>
      </c>
      <c r="AN74" s="35">
        <f t="shared" si="22"/>
        <v>15.141799192992655</v>
      </c>
      <c r="AO74" s="36">
        <f t="shared" si="23"/>
        <v>0</v>
      </c>
      <c r="AP74" s="37">
        <f t="shared" si="24"/>
        <v>43.814462951599594</v>
      </c>
      <c r="AQ74" s="37">
        <f t="shared" si="13"/>
        <v>8</v>
      </c>
      <c r="AR74" s="51">
        <v>862720</v>
      </c>
      <c r="AS74" s="61">
        <v>1</v>
      </c>
    </row>
    <row r="75" spans="1:45" x14ac:dyDescent="0.2">
      <c r="A75" s="64" t="s">
        <v>122</v>
      </c>
      <c r="B75" s="41">
        <v>72996635</v>
      </c>
      <c r="C75" s="27"/>
      <c r="D75" s="42">
        <v>56540533</v>
      </c>
      <c r="E75" s="4">
        <f t="shared" si="17"/>
        <v>129537168</v>
      </c>
      <c r="F75" s="28">
        <f t="shared" si="25"/>
        <v>0.50331839050991056</v>
      </c>
      <c r="G75" s="41">
        <v>8919356</v>
      </c>
      <c r="H75" s="43"/>
      <c r="I75" s="43"/>
      <c r="J75" s="44"/>
      <c r="K75" s="44"/>
      <c r="L75" s="44"/>
      <c r="M75" s="44"/>
      <c r="N75" s="43"/>
      <c r="O75" s="44"/>
      <c r="P75" s="43"/>
      <c r="Q75" s="44"/>
      <c r="R75" s="50"/>
      <c r="S75" s="44">
        <v>5076497</v>
      </c>
      <c r="T75" s="44"/>
      <c r="U75" s="44"/>
      <c r="V75" s="41">
        <v>5076496</v>
      </c>
      <c r="W75" s="41">
        <v>7558662.7000000002</v>
      </c>
      <c r="X75" s="41">
        <v>7321531.0800000001</v>
      </c>
      <c r="Y75" s="41"/>
      <c r="Z75" s="41"/>
      <c r="AA75" s="41"/>
      <c r="AB75" s="41"/>
      <c r="AC75" s="41"/>
      <c r="AD75" s="45"/>
      <c r="AF75" s="46"/>
      <c r="AG75" s="56">
        <f t="shared" si="14"/>
        <v>28876045.780000001</v>
      </c>
      <c r="AH75" s="30">
        <f t="shared" si="18"/>
        <v>5076497</v>
      </c>
      <c r="AI75" s="43">
        <f t="shared" si="15"/>
        <v>0</v>
      </c>
      <c r="AJ75" s="47">
        <f t="shared" si="16"/>
        <v>33952542.780000001</v>
      </c>
      <c r="AK75" s="1">
        <f t="shared" si="19"/>
        <v>163489710.78</v>
      </c>
      <c r="AL75" s="33">
        <f t="shared" si="20"/>
        <v>0.44689879188041515</v>
      </c>
      <c r="AM75" s="34">
        <f t="shared" si="21"/>
        <v>39.558050559453875</v>
      </c>
      <c r="AN75" s="35">
        <f t="shared" si="22"/>
        <v>6.9544260499131232</v>
      </c>
      <c r="AO75" s="36">
        <f t="shared" si="23"/>
        <v>0</v>
      </c>
      <c r="AP75" s="37">
        <f t="shared" si="24"/>
        <v>26.210656990741064</v>
      </c>
      <c r="AQ75" s="37">
        <f t="shared" si="13"/>
        <v>5</v>
      </c>
      <c r="AR75" s="51">
        <v>98710</v>
      </c>
      <c r="AS75" s="61">
        <v>1</v>
      </c>
    </row>
    <row r="76" spans="1:45" x14ac:dyDescent="0.2">
      <c r="A76" s="64" t="s">
        <v>123</v>
      </c>
      <c r="B76" s="41">
        <v>44744264</v>
      </c>
      <c r="C76" s="27"/>
      <c r="D76" s="42">
        <v>27443913</v>
      </c>
      <c r="E76" s="4">
        <f t="shared" si="17"/>
        <v>72188177</v>
      </c>
      <c r="F76" s="28">
        <f t="shared" si="25"/>
        <v>0.28048812261732131</v>
      </c>
      <c r="G76" s="41">
        <v>5467239</v>
      </c>
      <c r="H76" s="43"/>
      <c r="I76" s="43"/>
      <c r="J76" s="44"/>
      <c r="K76" s="44"/>
      <c r="L76" s="44"/>
      <c r="M76" s="44"/>
      <c r="N76" s="43"/>
      <c r="O76" s="44"/>
      <c r="P76" s="43"/>
      <c r="Q76" s="44"/>
      <c r="R76" s="50"/>
      <c r="S76" s="44">
        <v>3005927</v>
      </c>
      <c r="T76" s="44"/>
      <c r="U76" s="44"/>
      <c r="V76" s="41">
        <v>3005927</v>
      </c>
      <c r="W76" s="41">
        <v>4633183.41</v>
      </c>
      <c r="X76" s="41">
        <v>4593609.54</v>
      </c>
      <c r="Y76" s="41"/>
      <c r="Z76" s="41"/>
      <c r="AA76" s="41"/>
      <c r="AB76" s="41"/>
      <c r="AC76" s="41"/>
      <c r="AD76" s="45"/>
      <c r="AF76" s="46"/>
      <c r="AG76" s="56">
        <f t="shared" si="14"/>
        <v>17699958.949999999</v>
      </c>
      <c r="AH76" s="30">
        <f t="shared" si="18"/>
        <v>3005927</v>
      </c>
      <c r="AI76" s="43">
        <f t="shared" si="15"/>
        <v>0</v>
      </c>
      <c r="AJ76" s="47">
        <f t="shared" si="16"/>
        <v>20705885.949999999</v>
      </c>
      <c r="AK76" s="1">
        <f t="shared" si="19"/>
        <v>92894062.950000003</v>
      </c>
      <c r="AL76" s="33">
        <f t="shared" si="20"/>
        <v>0.25392573212807196</v>
      </c>
      <c r="AM76" s="34">
        <f t="shared" si="21"/>
        <v>39.558051396263885</v>
      </c>
      <c r="AN76" s="35">
        <f t="shared" si="22"/>
        <v>6.7180164143497816</v>
      </c>
      <c r="AO76" s="36">
        <f t="shared" si="23"/>
        <v>0</v>
      </c>
      <c r="AP76" s="37">
        <f t="shared" si="24"/>
        <v>28.683209370974971</v>
      </c>
      <c r="AQ76" s="37">
        <f t="shared" si="13"/>
        <v>5</v>
      </c>
      <c r="AR76" s="51">
        <v>24551</v>
      </c>
      <c r="AS76" s="61">
        <v>0</v>
      </c>
    </row>
    <row r="77" spans="1:45" x14ac:dyDescent="0.2">
      <c r="A77" s="64" t="s">
        <v>124</v>
      </c>
      <c r="B77" s="41">
        <v>53905149</v>
      </c>
      <c r="C77" s="27"/>
      <c r="D77" s="42">
        <v>48684073</v>
      </c>
      <c r="E77" s="4">
        <f t="shared" si="17"/>
        <v>102589222</v>
      </c>
      <c r="F77" s="28">
        <f t="shared" si="25"/>
        <v>0.39861178762765537</v>
      </c>
      <c r="G77" s="41">
        <v>6586594</v>
      </c>
      <c r="H77" s="43"/>
      <c r="I77" s="43"/>
      <c r="J77" s="44"/>
      <c r="K77" s="44"/>
      <c r="L77" s="44"/>
      <c r="M77" s="44"/>
      <c r="N77" s="43"/>
      <c r="O77" s="44"/>
      <c r="P77" s="43"/>
      <c r="Q77" s="44"/>
      <c r="R77" s="50"/>
      <c r="S77" s="44">
        <v>1365315</v>
      </c>
      <c r="T77" s="44"/>
      <c r="U77" s="44"/>
      <c r="V77" s="41">
        <v>1365316</v>
      </c>
      <c r="W77" s="41">
        <v>5581775.7199999997</v>
      </c>
      <c r="X77" s="41">
        <v>6056440</v>
      </c>
      <c r="Y77" s="41"/>
      <c r="Z77" s="41"/>
      <c r="AA77" s="41"/>
      <c r="AB77" s="41"/>
      <c r="AC77" s="41"/>
      <c r="AD77" s="45"/>
      <c r="AF77" s="46"/>
      <c r="AG77" s="56">
        <f t="shared" si="14"/>
        <v>19590125.719999999</v>
      </c>
      <c r="AH77" s="30">
        <f t="shared" si="18"/>
        <v>1365315</v>
      </c>
      <c r="AI77" s="43">
        <f t="shared" si="15"/>
        <v>0</v>
      </c>
      <c r="AJ77" s="47">
        <f t="shared" si="16"/>
        <v>20955440.719999999</v>
      </c>
      <c r="AK77" s="1">
        <f t="shared" si="19"/>
        <v>123544662.72</v>
      </c>
      <c r="AL77" s="33">
        <f t="shared" si="20"/>
        <v>0.33770908425630136</v>
      </c>
      <c r="AM77" s="34">
        <f t="shared" si="21"/>
        <v>36.34184504341134</v>
      </c>
      <c r="AN77" s="35">
        <f t="shared" si="22"/>
        <v>2.5328099918618165</v>
      </c>
      <c r="AO77" s="36">
        <f t="shared" si="23"/>
        <v>0</v>
      </c>
      <c r="AP77" s="37">
        <f t="shared" si="24"/>
        <v>20.426551943244096</v>
      </c>
      <c r="AQ77" s="37">
        <f t="shared" si="13"/>
        <v>5</v>
      </c>
      <c r="AR77" s="51">
        <v>36728</v>
      </c>
      <c r="AS77" s="61">
        <v>1</v>
      </c>
    </row>
    <row r="78" spans="1:45" x14ac:dyDescent="0.2">
      <c r="A78" s="64" t="s">
        <v>125</v>
      </c>
      <c r="B78" s="41">
        <v>146131965</v>
      </c>
      <c r="C78" s="27"/>
      <c r="D78" s="42">
        <v>42931113</v>
      </c>
      <c r="E78" s="4">
        <f t="shared" si="17"/>
        <v>189063078</v>
      </c>
      <c r="F78" s="28">
        <f t="shared" si="25"/>
        <v>0.73460710615357672</v>
      </c>
      <c r="G78" s="41">
        <v>17855659</v>
      </c>
      <c r="H78" s="43"/>
      <c r="I78" s="43"/>
      <c r="J78" s="44">
        <v>1696034</v>
      </c>
      <c r="K78" s="44"/>
      <c r="L78" s="44">
        <v>5847163.4199999999</v>
      </c>
      <c r="M78" s="44"/>
      <c r="N78" s="43"/>
      <c r="O78" s="44"/>
      <c r="P78" s="43"/>
      <c r="Q78" s="44"/>
      <c r="R78" s="50"/>
      <c r="S78" s="44">
        <v>7437326</v>
      </c>
      <c r="T78" s="44"/>
      <c r="U78" s="44"/>
      <c r="V78" s="41">
        <v>7437327</v>
      </c>
      <c r="W78" s="41">
        <v>15131687.1</v>
      </c>
      <c r="X78" s="41">
        <v>15207548</v>
      </c>
      <c r="Y78" s="41"/>
      <c r="Z78" s="41">
        <v>5432003</v>
      </c>
      <c r="AA78" s="41"/>
      <c r="AB78" s="41"/>
      <c r="AC78" s="41"/>
      <c r="AD78" s="45"/>
      <c r="AF78" s="46"/>
      <c r="AG78" s="56">
        <f t="shared" si="14"/>
        <v>55632221.100000001</v>
      </c>
      <c r="AH78" s="30">
        <f t="shared" si="18"/>
        <v>20412526.420000002</v>
      </c>
      <c r="AI78" s="43">
        <f t="shared" si="15"/>
        <v>0</v>
      </c>
      <c r="AJ78" s="47">
        <f t="shared" si="16"/>
        <v>76044747.520000011</v>
      </c>
      <c r="AK78" s="1">
        <f t="shared" si="19"/>
        <v>265107825.52000001</v>
      </c>
      <c r="AL78" s="33">
        <f t="shared" si="20"/>
        <v>0.72467170183180318</v>
      </c>
      <c r="AM78" s="34">
        <f t="shared" si="21"/>
        <v>38.069850836536688</v>
      </c>
      <c r="AN78" s="35">
        <f t="shared" si="22"/>
        <v>13.968556722001241</v>
      </c>
      <c r="AO78" s="36">
        <f t="shared" si="23"/>
        <v>0</v>
      </c>
      <c r="AP78" s="37">
        <f t="shared" si="24"/>
        <v>40.221892251219991</v>
      </c>
      <c r="AQ78" s="37">
        <f t="shared" si="13"/>
        <v>8</v>
      </c>
      <c r="AR78" s="51">
        <v>400694</v>
      </c>
      <c r="AS78" s="61">
        <v>1</v>
      </c>
    </row>
    <row r="79" spans="1:45" x14ac:dyDescent="0.2">
      <c r="A79" s="64" t="s">
        <v>126</v>
      </c>
      <c r="B79" s="41">
        <v>73068189</v>
      </c>
      <c r="C79" s="27"/>
      <c r="D79" s="42">
        <v>34649913</v>
      </c>
      <c r="E79" s="4">
        <f t="shared" si="17"/>
        <v>107718102</v>
      </c>
      <c r="F79" s="28">
        <f t="shared" si="25"/>
        <v>0.41854011913725325</v>
      </c>
      <c r="G79" s="41">
        <v>8928099</v>
      </c>
      <c r="H79" s="43"/>
      <c r="I79" s="43"/>
      <c r="J79" s="44">
        <v>710791</v>
      </c>
      <c r="K79" s="44"/>
      <c r="L79" s="44">
        <v>3039840.58</v>
      </c>
      <c r="M79" s="44"/>
      <c r="N79" s="43"/>
      <c r="O79" s="44"/>
      <c r="P79" s="43"/>
      <c r="Q79" s="44"/>
      <c r="R79" s="50"/>
      <c r="S79" s="44">
        <v>3422719</v>
      </c>
      <c r="T79" s="44"/>
      <c r="U79" s="44"/>
      <c r="V79" s="41">
        <v>3422719</v>
      </c>
      <c r="W79" s="41">
        <v>7566072.0099999998</v>
      </c>
      <c r="X79" s="41">
        <v>8353981</v>
      </c>
      <c r="Y79" s="41"/>
      <c r="Z79" s="41">
        <v>1958300</v>
      </c>
      <c r="AA79" s="41"/>
      <c r="AB79" s="41"/>
      <c r="AC79" s="41"/>
      <c r="AD79" s="45"/>
      <c r="AF79" s="46"/>
      <c r="AG79" s="56">
        <f t="shared" si="14"/>
        <v>28270871.009999998</v>
      </c>
      <c r="AH79" s="30">
        <f t="shared" si="18"/>
        <v>9131650.5800000001</v>
      </c>
      <c r="AI79" s="43">
        <f t="shared" si="15"/>
        <v>0</v>
      </c>
      <c r="AJ79" s="47">
        <f t="shared" si="16"/>
        <v>37402521.589999996</v>
      </c>
      <c r="AK79" s="1">
        <f t="shared" si="19"/>
        <v>145120623.59</v>
      </c>
      <c r="AL79" s="33">
        <f t="shared" si="20"/>
        <v>0.39668692940912109</v>
      </c>
      <c r="AM79" s="34">
        <f t="shared" si="21"/>
        <v>38.691079383396236</v>
      </c>
      <c r="AN79" s="35">
        <f t="shared" si="22"/>
        <v>12.497436579412144</v>
      </c>
      <c r="AO79" s="36">
        <f t="shared" si="23"/>
        <v>0</v>
      </c>
      <c r="AP79" s="37">
        <f t="shared" si="24"/>
        <v>34.722596198362268</v>
      </c>
      <c r="AQ79" s="37">
        <f t="shared" si="13"/>
        <v>8</v>
      </c>
      <c r="AR79" s="51">
        <v>120558</v>
      </c>
      <c r="AS79" s="61">
        <v>0</v>
      </c>
    </row>
    <row r="80" spans="1:45" ht="24" x14ac:dyDescent="0.2">
      <c r="A80" s="65" t="s">
        <v>127</v>
      </c>
      <c r="B80" s="41">
        <v>62230955</v>
      </c>
      <c r="C80" s="27"/>
      <c r="D80" s="42">
        <v>59150307</v>
      </c>
      <c r="E80" s="4">
        <f t="shared" si="17"/>
        <v>121381262</v>
      </c>
      <c r="F80" s="28">
        <f t="shared" si="25"/>
        <v>0.47162850918511495</v>
      </c>
      <c r="G80" s="41">
        <v>7603913</v>
      </c>
      <c r="H80" s="43"/>
      <c r="I80" s="43"/>
      <c r="J80" s="44"/>
      <c r="K80" s="44"/>
      <c r="L80" s="44"/>
      <c r="M80" s="44"/>
      <c r="N80" s="43"/>
      <c r="O80" s="44"/>
      <c r="P80" s="43"/>
      <c r="Q80" s="44"/>
      <c r="R80" s="50"/>
      <c r="S80" s="44">
        <v>2956604</v>
      </c>
      <c r="T80" s="44"/>
      <c r="U80" s="44"/>
      <c r="V80" s="41">
        <v>2956604</v>
      </c>
      <c r="W80" s="41">
        <v>6443897.0599999996</v>
      </c>
      <c r="X80" s="41">
        <v>6337421</v>
      </c>
      <c r="Y80" s="41"/>
      <c r="Z80" s="41"/>
      <c r="AA80" s="41"/>
      <c r="AB80" s="41"/>
      <c r="AC80" s="41"/>
      <c r="AD80" s="45"/>
      <c r="AF80" s="46"/>
      <c r="AG80" s="56">
        <f t="shared" si="14"/>
        <v>23341835.059999999</v>
      </c>
      <c r="AH80" s="30">
        <f t="shared" si="18"/>
        <v>2956604</v>
      </c>
      <c r="AI80" s="43">
        <f t="shared" si="15"/>
        <v>0</v>
      </c>
      <c r="AJ80" s="47">
        <f t="shared" si="16"/>
        <v>26298439.059999999</v>
      </c>
      <c r="AK80" s="1">
        <f t="shared" si="19"/>
        <v>147679701.06</v>
      </c>
      <c r="AL80" s="33">
        <f t="shared" si="20"/>
        <v>0.40368216246822375</v>
      </c>
      <c r="AM80" s="34">
        <f t="shared" si="21"/>
        <v>37.508399252429918</v>
      </c>
      <c r="AN80" s="35">
        <f t="shared" si="22"/>
        <v>4.751018203079159</v>
      </c>
      <c r="AO80" s="36">
        <f t="shared" si="23"/>
        <v>0</v>
      </c>
      <c r="AP80" s="37">
        <f t="shared" si="24"/>
        <v>21.665979267870849</v>
      </c>
      <c r="AQ80" s="37">
        <f t="shared" si="13"/>
        <v>5</v>
      </c>
      <c r="AR80" s="51">
        <v>50687</v>
      </c>
      <c r="AS80" s="61">
        <v>1</v>
      </c>
    </row>
    <row r="81" spans="1:45" x14ac:dyDescent="0.2">
      <c r="A81" s="64" t="s">
        <v>128</v>
      </c>
      <c r="B81" s="41">
        <v>45985458</v>
      </c>
      <c r="C81" s="27"/>
      <c r="D81" s="42">
        <v>25566909</v>
      </c>
      <c r="E81" s="4">
        <f t="shared" si="17"/>
        <v>71552367</v>
      </c>
      <c r="F81" s="28">
        <f t="shared" si="25"/>
        <v>0.27801767439916891</v>
      </c>
      <c r="G81" s="41">
        <v>5618898</v>
      </c>
      <c r="H81" s="43"/>
      <c r="I81" s="43"/>
      <c r="J81" s="44"/>
      <c r="K81" s="44"/>
      <c r="L81" s="44">
        <v>783469.06</v>
      </c>
      <c r="M81" s="44"/>
      <c r="N81" s="43"/>
      <c r="O81" s="44"/>
      <c r="P81" s="43"/>
      <c r="Q81" s="44"/>
      <c r="R81" s="50"/>
      <c r="S81" s="44">
        <v>2345481</v>
      </c>
      <c r="T81" s="44"/>
      <c r="U81" s="44"/>
      <c r="V81" s="41">
        <v>2345480</v>
      </c>
      <c r="W81" s="41">
        <v>4761706.71</v>
      </c>
      <c r="X81" s="41">
        <v>5464865.7000000002</v>
      </c>
      <c r="Y81" s="41"/>
      <c r="Z81" s="41"/>
      <c r="AA81" s="41"/>
      <c r="AB81" s="41"/>
      <c r="AC81" s="41"/>
      <c r="AD81" s="45"/>
      <c r="AF81" s="46"/>
      <c r="AG81" s="56">
        <f t="shared" si="14"/>
        <v>18190950.41</v>
      </c>
      <c r="AH81" s="30">
        <f t="shared" si="18"/>
        <v>3128950.06</v>
      </c>
      <c r="AI81" s="43">
        <f t="shared" si="15"/>
        <v>0</v>
      </c>
      <c r="AJ81" s="47">
        <f t="shared" si="16"/>
        <v>21319900.469999999</v>
      </c>
      <c r="AK81" s="1">
        <f t="shared" si="19"/>
        <v>92872267.469999999</v>
      </c>
      <c r="AL81" s="33">
        <f t="shared" si="20"/>
        <v>0.25386615422782377</v>
      </c>
      <c r="AM81" s="34">
        <f t="shared" si="21"/>
        <v>39.558049873070743</v>
      </c>
      <c r="AN81" s="35">
        <f t="shared" si="22"/>
        <v>6.8042163677047647</v>
      </c>
      <c r="AO81" s="36">
        <f t="shared" si="23"/>
        <v>0</v>
      </c>
      <c r="AP81" s="37">
        <f t="shared" si="24"/>
        <v>29.79621969738611</v>
      </c>
      <c r="AQ81" s="37">
        <f t="shared" si="13"/>
        <v>6</v>
      </c>
      <c r="AR81" s="51">
        <v>26351</v>
      </c>
      <c r="AS81" s="61">
        <v>1</v>
      </c>
    </row>
    <row r="82" spans="1:45" x14ac:dyDescent="0.2">
      <c r="A82" s="64" t="s">
        <v>129</v>
      </c>
      <c r="B82" s="41">
        <v>58734199</v>
      </c>
      <c r="C82" s="27"/>
      <c r="D82" s="42">
        <v>44258037</v>
      </c>
      <c r="E82" s="4">
        <f t="shared" si="17"/>
        <v>102992236</v>
      </c>
      <c r="F82" s="28">
        <f t="shared" si="25"/>
        <v>0.40017770388910212</v>
      </c>
      <c r="G82" s="41">
        <v>7176649</v>
      </c>
      <c r="H82" s="43"/>
      <c r="I82" s="43"/>
      <c r="J82" s="44"/>
      <c r="K82" s="44"/>
      <c r="L82" s="44">
        <v>1546700.73</v>
      </c>
      <c r="M82" s="44"/>
      <c r="N82" s="43"/>
      <c r="O82" s="44"/>
      <c r="P82" s="43"/>
      <c r="Q82" s="44"/>
      <c r="R82" s="50"/>
      <c r="S82" s="44">
        <v>3438482</v>
      </c>
      <c r="T82" s="44"/>
      <c r="U82" s="44"/>
      <c r="V82" s="41">
        <v>3438483</v>
      </c>
      <c r="W82" s="41">
        <v>6081814.6500000004</v>
      </c>
      <c r="X82" s="41">
        <v>6537157.6200000001</v>
      </c>
      <c r="Y82" s="41"/>
      <c r="Z82" s="41"/>
      <c r="AA82" s="41"/>
      <c r="AB82" s="41"/>
      <c r="AC82" s="41"/>
      <c r="AD82" s="45"/>
      <c r="AF82" s="46"/>
      <c r="AG82" s="56">
        <f t="shared" si="14"/>
        <v>23234104.27</v>
      </c>
      <c r="AH82" s="30">
        <f t="shared" si="18"/>
        <v>4985182.7300000004</v>
      </c>
      <c r="AI82" s="43">
        <f t="shared" si="15"/>
        <v>0</v>
      </c>
      <c r="AJ82" s="47">
        <f t="shared" si="16"/>
        <v>28219287</v>
      </c>
      <c r="AK82" s="1">
        <f t="shared" si="19"/>
        <v>131211523</v>
      </c>
      <c r="AL82" s="33">
        <f t="shared" si="20"/>
        <v>0.3586664312373512</v>
      </c>
      <c r="AM82" s="34">
        <f t="shared" si="21"/>
        <v>39.558050787412633</v>
      </c>
      <c r="AN82" s="35">
        <f t="shared" si="22"/>
        <v>8.4877002068249894</v>
      </c>
      <c r="AO82" s="36">
        <f t="shared" si="23"/>
        <v>0</v>
      </c>
      <c r="AP82" s="37">
        <f t="shared" si="24"/>
        <v>27.399431351310792</v>
      </c>
      <c r="AQ82" s="37">
        <f t="shared" si="13"/>
        <v>6</v>
      </c>
      <c r="AR82" s="51">
        <v>60927</v>
      </c>
      <c r="AS82" s="61">
        <v>0</v>
      </c>
    </row>
    <row r="83" spans="1:45" x14ac:dyDescent="0.2">
      <c r="A83" s="64" t="s">
        <v>130</v>
      </c>
      <c r="B83" s="41">
        <v>52918553</v>
      </c>
      <c r="C83" s="27"/>
      <c r="D83" s="42">
        <v>51116558</v>
      </c>
      <c r="E83" s="4">
        <f t="shared" si="17"/>
        <v>104035111</v>
      </c>
      <c r="F83" s="28">
        <f t="shared" si="25"/>
        <v>0.40422980858312341</v>
      </c>
      <c r="G83" s="41">
        <v>6466043</v>
      </c>
      <c r="H83" s="43"/>
      <c r="I83" s="43"/>
      <c r="J83" s="44"/>
      <c r="K83" s="44"/>
      <c r="L83" s="44"/>
      <c r="M83" s="44"/>
      <c r="N83" s="43"/>
      <c r="O83" s="44"/>
      <c r="P83" s="43"/>
      <c r="Q83" s="44"/>
      <c r="R83" s="50"/>
      <c r="S83" s="44">
        <v>3393363</v>
      </c>
      <c r="T83" s="44"/>
      <c r="U83" s="44"/>
      <c r="V83" s="41">
        <v>3393363</v>
      </c>
      <c r="W83" s="41">
        <v>5479615.4800000004</v>
      </c>
      <c r="X83" s="41">
        <v>5594525.9900000002</v>
      </c>
      <c r="Y83" s="41"/>
      <c r="Z83" s="41"/>
      <c r="AA83" s="41"/>
      <c r="AB83" s="41"/>
      <c r="AC83" s="41"/>
      <c r="AD83" s="45"/>
      <c r="AF83" s="46"/>
      <c r="AG83" s="56">
        <f t="shared" si="14"/>
        <v>20933547.469999999</v>
      </c>
      <c r="AH83" s="30">
        <f t="shared" si="18"/>
        <v>3393363</v>
      </c>
      <c r="AI83" s="43">
        <f t="shared" si="15"/>
        <v>0</v>
      </c>
      <c r="AJ83" s="47">
        <f t="shared" si="16"/>
        <v>24326910.469999999</v>
      </c>
      <c r="AK83" s="1">
        <f t="shared" si="19"/>
        <v>128362021.47</v>
      </c>
      <c r="AL83" s="33">
        <f t="shared" si="20"/>
        <v>0.35087732460095866</v>
      </c>
      <c r="AM83" s="34">
        <f t="shared" si="21"/>
        <v>39.558049650374983</v>
      </c>
      <c r="AN83" s="35">
        <f t="shared" si="22"/>
        <v>6.4124259028775787</v>
      </c>
      <c r="AO83" s="36">
        <f t="shared" si="23"/>
        <v>0</v>
      </c>
      <c r="AP83" s="37">
        <f t="shared" si="24"/>
        <v>23.383365708140591</v>
      </c>
      <c r="AQ83" s="37">
        <f t="shared" si="13"/>
        <v>5</v>
      </c>
      <c r="AR83" s="51">
        <v>23602</v>
      </c>
      <c r="AS83" s="61">
        <v>1</v>
      </c>
    </row>
    <row r="84" spans="1:45" x14ac:dyDescent="0.2">
      <c r="A84" s="64" t="s">
        <v>131</v>
      </c>
      <c r="B84" s="41">
        <v>42955858</v>
      </c>
      <c r="C84" s="27"/>
      <c r="D84" s="42">
        <v>20929660</v>
      </c>
      <c r="E84" s="4">
        <f t="shared" si="17"/>
        <v>63885518</v>
      </c>
      <c r="F84" s="28">
        <f t="shared" si="25"/>
        <v>0.24822803055762288</v>
      </c>
      <c r="G84" s="41">
        <v>5248716</v>
      </c>
      <c r="H84" s="43"/>
      <c r="I84" s="43"/>
      <c r="J84" s="44"/>
      <c r="K84" s="44"/>
      <c r="L84" s="44"/>
      <c r="M84" s="44"/>
      <c r="N84" s="43"/>
      <c r="O84" s="44"/>
      <c r="P84" s="43"/>
      <c r="Q84" s="44"/>
      <c r="R84" s="50"/>
      <c r="S84" s="44">
        <v>2062131</v>
      </c>
      <c r="T84" s="44"/>
      <c r="U84" s="44"/>
      <c r="V84" s="41">
        <v>2062131</v>
      </c>
      <c r="W84" s="41">
        <v>4447997.4000000004</v>
      </c>
      <c r="X84" s="41">
        <v>5233655.88</v>
      </c>
      <c r="Y84" s="41"/>
      <c r="Z84" s="41"/>
      <c r="AA84" s="41"/>
      <c r="AB84" s="41"/>
      <c r="AC84" s="41"/>
      <c r="AD84" s="45"/>
      <c r="AF84" s="46"/>
      <c r="AG84" s="56">
        <f t="shared" si="14"/>
        <v>16992500.280000001</v>
      </c>
      <c r="AH84" s="30">
        <f t="shared" si="18"/>
        <v>2062131</v>
      </c>
      <c r="AI84" s="43">
        <f t="shared" si="15"/>
        <v>0</v>
      </c>
      <c r="AJ84" s="47">
        <f t="shared" si="16"/>
        <v>19054631.280000001</v>
      </c>
      <c r="AK84" s="1">
        <f t="shared" si="19"/>
        <v>82940149.280000001</v>
      </c>
      <c r="AL84" s="33">
        <f t="shared" si="20"/>
        <v>0.22671672935730475</v>
      </c>
      <c r="AM84" s="34">
        <f t="shared" si="21"/>
        <v>39.558051151021125</v>
      </c>
      <c r="AN84" s="35">
        <f t="shared" si="22"/>
        <v>4.8005815644515817</v>
      </c>
      <c r="AO84" s="36">
        <f t="shared" si="23"/>
        <v>0</v>
      </c>
      <c r="AP84" s="37">
        <f t="shared" si="24"/>
        <v>29.826213947267359</v>
      </c>
      <c r="AQ84" s="37">
        <f t="shared" si="13"/>
        <v>5</v>
      </c>
      <c r="AR84" s="51">
        <v>17833</v>
      </c>
      <c r="AS84" s="61">
        <v>1</v>
      </c>
    </row>
    <row r="85" spans="1:45" x14ac:dyDescent="0.2">
      <c r="A85" s="64" t="s">
        <v>132</v>
      </c>
      <c r="B85" s="41">
        <v>57735321</v>
      </c>
      <c r="C85" s="27"/>
      <c r="D85" s="42">
        <v>19902664</v>
      </c>
      <c r="E85" s="4">
        <f t="shared" si="17"/>
        <v>77637985</v>
      </c>
      <c r="F85" s="28">
        <f t="shared" si="25"/>
        <v>0.30166342414273395</v>
      </c>
      <c r="G85" s="41">
        <v>7054598</v>
      </c>
      <c r="H85" s="43"/>
      <c r="I85" s="43"/>
      <c r="J85" s="44">
        <v>1899125</v>
      </c>
      <c r="K85" s="44"/>
      <c r="L85" s="44">
        <v>2466272.06</v>
      </c>
      <c r="M85" s="44"/>
      <c r="N85" s="43"/>
      <c r="O85" s="44"/>
      <c r="P85" s="43"/>
      <c r="Q85" s="44"/>
      <c r="R85" s="50"/>
      <c r="S85" s="44">
        <v>2929634</v>
      </c>
      <c r="T85" s="44"/>
      <c r="U85" s="44"/>
      <c r="V85" s="41">
        <v>2929634</v>
      </c>
      <c r="W85" s="41">
        <v>5978382.75</v>
      </c>
      <c r="X85" s="41">
        <v>6876353.4100000001</v>
      </c>
      <c r="Y85" s="41"/>
      <c r="Z85" s="41">
        <v>778899</v>
      </c>
      <c r="AA85" s="41"/>
      <c r="AB85" s="41"/>
      <c r="AC85" s="41"/>
      <c r="AD85" s="45"/>
      <c r="AF85" s="46"/>
      <c r="AG85" s="56">
        <f t="shared" si="14"/>
        <v>22838968.16</v>
      </c>
      <c r="AH85" s="30">
        <f t="shared" si="18"/>
        <v>8073930.0600000005</v>
      </c>
      <c r="AI85" s="43">
        <f t="shared" si="15"/>
        <v>0</v>
      </c>
      <c r="AJ85" s="47">
        <f t="shared" si="16"/>
        <v>30912898.219999999</v>
      </c>
      <c r="AK85" s="1">
        <f t="shared" si="19"/>
        <v>108550883.22</v>
      </c>
      <c r="AL85" s="33">
        <f t="shared" si="20"/>
        <v>0.29672361849027445</v>
      </c>
      <c r="AM85" s="34">
        <f t="shared" si="21"/>
        <v>39.558051751370712</v>
      </c>
      <c r="AN85" s="35">
        <f t="shared" si="22"/>
        <v>13.984385849348618</v>
      </c>
      <c r="AO85" s="36">
        <f t="shared" si="23"/>
        <v>0</v>
      </c>
      <c r="AP85" s="37">
        <f t="shared" si="24"/>
        <v>39.816718865127683</v>
      </c>
      <c r="AQ85" s="37">
        <f t="shared" si="13"/>
        <v>8</v>
      </c>
      <c r="AR85" s="49">
        <v>50274</v>
      </c>
      <c r="AS85" s="61">
        <v>0</v>
      </c>
    </row>
    <row r="86" spans="1:45" x14ac:dyDescent="0.2">
      <c r="A86" s="64" t="s">
        <v>133</v>
      </c>
      <c r="B86" s="41">
        <v>89225799</v>
      </c>
      <c r="C86" s="27"/>
      <c r="D86" s="42">
        <v>32983828</v>
      </c>
      <c r="E86" s="4">
        <f t="shared" si="17"/>
        <v>122209627</v>
      </c>
      <c r="F86" s="28">
        <f t="shared" si="25"/>
        <v>0.47484713241883225</v>
      </c>
      <c r="G86" s="41">
        <v>10902375</v>
      </c>
      <c r="H86" s="43"/>
      <c r="I86" s="43"/>
      <c r="J86" s="44">
        <v>913410</v>
      </c>
      <c r="K86" s="44"/>
      <c r="L86" s="44">
        <v>1926337.63</v>
      </c>
      <c r="M86" s="44"/>
      <c r="N86" s="43"/>
      <c r="O86" s="44"/>
      <c r="P86" s="43"/>
      <c r="Q86" s="44"/>
      <c r="R86" s="50"/>
      <c r="S86" s="44">
        <v>2682946</v>
      </c>
      <c r="T86" s="44"/>
      <c r="U86" s="44"/>
      <c r="V86" s="41">
        <v>2682947</v>
      </c>
      <c r="W86" s="41">
        <v>9239161.8300000001</v>
      </c>
      <c r="X86" s="41">
        <v>11369606</v>
      </c>
      <c r="Y86" s="41"/>
      <c r="Z86" s="41">
        <v>1090323</v>
      </c>
      <c r="AA86" s="41"/>
      <c r="AB86" s="41"/>
      <c r="AC86" s="41"/>
      <c r="AD86" s="45"/>
      <c r="AF86" s="46"/>
      <c r="AG86" s="56">
        <f t="shared" si="14"/>
        <v>34194089.829999998</v>
      </c>
      <c r="AH86" s="30">
        <f t="shared" si="18"/>
        <v>6613016.6299999999</v>
      </c>
      <c r="AI86" s="43">
        <f t="shared" si="15"/>
        <v>0</v>
      </c>
      <c r="AJ86" s="47">
        <f t="shared" si="16"/>
        <v>40807106.460000001</v>
      </c>
      <c r="AK86" s="1">
        <f t="shared" si="19"/>
        <v>163016733.46000001</v>
      </c>
      <c r="AL86" s="33">
        <f t="shared" si="20"/>
        <v>0.44560590933822714</v>
      </c>
      <c r="AM86" s="34">
        <f t="shared" si="21"/>
        <v>38.32309737007791</v>
      </c>
      <c r="AN86" s="35">
        <f t="shared" si="22"/>
        <v>7.4115521565685283</v>
      </c>
      <c r="AO86" s="36">
        <f t="shared" si="23"/>
        <v>0</v>
      </c>
      <c r="AP86" s="37">
        <f t="shared" si="24"/>
        <v>33.391073569024151</v>
      </c>
      <c r="AQ86" s="37">
        <f t="shared" si="13"/>
        <v>8</v>
      </c>
      <c r="AR86" s="49">
        <v>156298</v>
      </c>
      <c r="AS86" s="61">
        <v>1</v>
      </c>
    </row>
    <row r="87" spans="1:45" x14ac:dyDescent="0.2">
      <c r="A87" s="64" t="s">
        <v>134</v>
      </c>
      <c r="B87" s="41">
        <v>66738054</v>
      </c>
      <c r="C87" s="27"/>
      <c r="D87" s="42">
        <v>30309585</v>
      </c>
      <c r="E87" s="4">
        <f t="shared" si="17"/>
        <v>97047639</v>
      </c>
      <c r="F87" s="28">
        <f t="shared" si="25"/>
        <v>0.37707989311814227</v>
      </c>
      <c r="G87" s="41">
        <v>8154629</v>
      </c>
      <c r="H87" s="43"/>
      <c r="I87" s="43"/>
      <c r="J87" s="44">
        <v>2418911</v>
      </c>
      <c r="K87" s="44"/>
      <c r="L87" s="44">
        <v>1821960.06</v>
      </c>
      <c r="M87" s="44"/>
      <c r="N87" s="43"/>
      <c r="O87" s="44"/>
      <c r="P87" s="43"/>
      <c r="Q87" s="44"/>
      <c r="R87" s="50"/>
      <c r="S87" s="44">
        <v>1742752</v>
      </c>
      <c r="T87" s="44"/>
      <c r="U87" s="44"/>
      <c r="V87" s="41">
        <v>1742752</v>
      </c>
      <c r="W87" s="41">
        <v>6910598.6299999999</v>
      </c>
      <c r="X87" s="41">
        <v>8260199</v>
      </c>
      <c r="Y87" s="41"/>
      <c r="Z87" s="41">
        <v>2063989</v>
      </c>
      <c r="AA87" s="41"/>
      <c r="AB87" s="41"/>
      <c r="AC87" s="41"/>
      <c r="AD87" s="45"/>
      <c r="AF87" s="46"/>
      <c r="AG87" s="56">
        <f t="shared" si="14"/>
        <v>25068178.629999999</v>
      </c>
      <c r="AH87" s="30">
        <f t="shared" si="18"/>
        <v>8047612.0600000005</v>
      </c>
      <c r="AI87" s="43">
        <f t="shared" si="15"/>
        <v>0</v>
      </c>
      <c r="AJ87" s="47">
        <f t="shared" si="16"/>
        <v>33115790.689999998</v>
      </c>
      <c r="AK87" s="1">
        <f t="shared" si="19"/>
        <v>130163429.69</v>
      </c>
      <c r="AL87" s="33">
        <f t="shared" si="20"/>
        <v>0.35580147030627934</v>
      </c>
      <c r="AM87" s="34">
        <f t="shared" si="21"/>
        <v>37.562046130383123</v>
      </c>
      <c r="AN87" s="35">
        <f t="shared" si="22"/>
        <v>12.058505721488373</v>
      </c>
      <c r="AO87" s="36">
        <f t="shared" si="23"/>
        <v>0</v>
      </c>
      <c r="AP87" s="37">
        <f t="shared" si="24"/>
        <v>34.123231673879253</v>
      </c>
      <c r="AQ87" s="37">
        <f t="shared" si="13"/>
        <v>8</v>
      </c>
      <c r="AR87" s="49">
        <v>107932</v>
      </c>
      <c r="AS87" s="61">
        <v>1</v>
      </c>
    </row>
    <row r="88" spans="1:45" x14ac:dyDescent="0.2">
      <c r="A88" s="64" t="s">
        <v>135</v>
      </c>
      <c r="B88" s="41">
        <v>87450352</v>
      </c>
      <c r="C88" s="27"/>
      <c r="D88" s="42">
        <v>23802831</v>
      </c>
      <c r="E88" s="4">
        <f t="shared" si="17"/>
        <v>111253183</v>
      </c>
      <c r="F88" s="28">
        <f t="shared" si="25"/>
        <v>0.43227572341757969</v>
      </c>
      <c r="G88" s="41">
        <v>10685435</v>
      </c>
      <c r="H88" s="43"/>
      <c r="I88" s="43"/>
      <c r="J88" s="44">
        <v>8199960</v>
      </c>
      <c r="K88" s="44"/>
      <c r="L88" s="44">
        <v>2284807.09</v>
      </c>
      <c r="M88" s="44"/>
      <c r="N88" s="43"/>
      <c r="O88" s="44"/>
      <c r="P88" s="43"/>
      <c r="Q88" s="44"/>
      <c r="R88" s="50"/>
      <c r="S88" s="44">
        <v>170471</v>
      </c>
      <c r="T88" s="44"/>
      <c r="U88" s="44"/>
      <c r="V88" s="41">
        <v>170471</v>
      </c>
      <c r="W88" s="41">
        <v>9055317.6199999992</v>
      </c>
      <c r="X88" s="41">
        <v>12203064</v>
      </c>
      <c r="Y88" s="41"/>
      <c r="Z88" s="41"/>
      <c r="AA88" s="41"/>
      <c r="AB88" s="41"/>
      <c r="AC88" s="41"/>
      <c r="AD88" s="45"/>
      <c r="AF88" s="46"/>
      <c r="AG88" s="56">
        <f t="shared" si="14"/>
        <v>32114287.619999997</v>
      </c>
      <c r="AH88" s="30">
        <f t="shared" si="18"/>
        <v>10655238.09</v>
      </c>
      <c r="AI88" s="43">
        <f t="shared" si="15"/>
        <v>0</v>
      </c>
      <c r="AJ88" s="47">
        <f t="shared" si="16"/>
        <v>42769525.709999993</v>
      </c>
      <c r="AK88" s="1">
        <f t="shared" si="19"/>
        <v>154022708.70999998</v>
      </c>
      <c r="AL88" s="33">
        <f t="shared" si="20"/>
        <v>0.42102076097787378</v>
      </c>
      <c r="AM88" s="34">
        <f t="shared" si="21"/>
        <v>36.722879766110026</v>
      </c>
      <c r="AN88" s="35">
        <f t="shared" si="22"/>
        <v>12.184328417568862</v>
      </c>
      <c r="AO88" s="36">
        <f t="shared" si="23"/>
        <v>0</v>
      </c>
      <c r="AP88" s="37">
        <f t="shared" si="24"/>
        <v>38.443417578443565</v>
      </c>
      <c r="AQ88" s="37">
        <f t="shared" ref="AQ88:AQ147" si="26">COUNT(G88:AF88)</f>
        <v>7</v>
      </c>
      <c r="AR88" s="49">
        <v>186222</v>
      </c>
      <c r="AS88" s="61">
        <v>1</v>
      </c>
    </row>
    <row r="89" spans="1:45" x14ac:dyDescent="0.2">
      <c r="A89" s="64" t="s">
        <v>136</v>
      </c>
      <c r="B89" s="41">
        <v>63193291</v>
      </c>
      <c r="C89" s="27"/>
      <c r="D89" s="42">
        <v>25672768</v>
      </c>
      <c r="E89" s="4">
        <f t="shared" si="17"/>
        <v>88866059</v>
      </c>
      <c r="F89" s="28">
        <f t="shared" si="25"/>
        <v>0.34529025512460454</v>
      </c>
      <c r="G89" s="41">
        <v>7721499</v>
      </c>
      <c r="H89" s="43"/>
      <c r="I89" s="43"/>
      <c r="J89" s="44">
        <v>2656590</v>
      </c>
      <c r="K89" s="44"/>
      <c r="L89" s="44">
        <v>875796.53</v>
      </c>
      <c r="M89" s="44"/>
      <c r="N89" s="43"/>
      <c r="O89" s="44"/>
      <c r="P89" s="43"/>
      <c r="Q89" s="44"/>
      <c r="R89" s="50"/>
      <c r="S89" s="44">
        <v>3911664</v>
      </c>
      <c r="T89" s="44"/>
      <c r="U89" s="44"/>
      <c r="V89" s="41">
        <v>3911663</v>
      </c>
      <c r="W89" s="41">
        <v>6543545.1100000003</v>
      </c>
      <c r="X89" s="41">
        <v>6821326.7800000003</v>
      </c>
      <c r="Y89" s="41"/>
      <c r="Z89" s="41">
        <v>2358604</v>
      </c>
      <c r="AA89" s="41"/>
      <c r="AB89" s="41"/>
      <c r="AC89" s="41"/>
      <c r="AD89" s="45"/>
      <c r="AF89" s="46"/>
      <c r="AG89" s="56">
        <f t="shared" si="14"/>
        <v>24998033.890000001</v>
      </c>
      <c r="AH89" s="30">
        <f t="shared" si="18"/>
        <v>9802654.5300000012</v>
      </c>
      <c r="AI89" s="43">
        <f t="shared" si="15"/>
        <v>0</v>
      </c>
      <c r="AJ89" s="47">
        <f t="shared" si="16"/>
        <v>34800688.420000002</v>
      </c>
      <c r="AK89" s="1">
        <f t="shared" si="19"/>
        <v>123666747.42</v>
      </c>
      <c r="AL89" s="33">
        <f t="shared" si="20"/>
        <v>0.33804280253543217</v>
      </c>
      <c r="AM89" s="34">
        <f t="shared" si="21"/>
        <v>39.558050379113823</v>
      </c>
      <c r="AN89" s="35">
        <f t="shared" si="22"/>
        <v>15.512176015646981</v>
      </c>
      <c r="AO89" s="36">
        <f t="shared" si="23"/>
        <v>0</v>
      </c>
      <c r="AP89" s="37">
        <f t="shared" si="24"/>
        <v>39.160832393838909</v>
      </c>
      <c r="AQ89" s="37">
        <f t="shared" si="26"/>
        <v>8</v>
      </c>
      <c r="AR89" s="49">
        <v>73042</v>
      </c>
      <c r="AS89" s="61">
        <v>1</v>
      </c>
    </row>
    <row r="90" spans="1:45" x14ac:dyDescent="0.2">
      <c r="A90" s="64" t="s">
        <v>137</v>
      </c>
      <c r="B90" s="41">
        <v>48500487</v>
      </c>
      <c r="C90" s="27"/>
      <c r="D90" s="42">
        <v>22392755</v>
      </c>
      <c r="E90" s="4">
        <f t="shared" si="17"/>
        <v>70893242</v>
      </c>
      <c r="F90" s="28">
        <f t="shared" si="25"/>
        <v>0.27545663543817472</v>
      </c>
      <c r="G90" s="41">
        <v>5926206</v>
      </c>
      <c r="H90" s="43"/>
      <c r="I90" s="43"/>
      <c r="J90" s="44">
        <v>1882669</v>
      </c>
      <c r="K90" s="44"/>
      <c r="L90" s="44"/>
      <c r="M90" s="44"/>
      <c r="N90" s="43"/>
      <c r="O90" s="44"/>
      <c r="P90" s="43"/>
      <c r="Q90" s="44"/>
      <c r="R90" s="50"/>
      <c r="S90" s="44">
        <v>2863174</v>
      </c>
      <c r="T90" s="44"/>
      <c r="U90" s="44"/>
      <c r="V90" s="41">
        <v>2863173</v>
      </c>
      <c r="W90" s="41">
        <v>5022133.2</v>
      </c>
      <c r="X90" s="41">
        <v>5374334.8700000001</v>
      </c>
      <c r="Y90" s="41"/>
      <c r="Z90" s="41">
        <v>1950719</v>
      </c>
      <c r="AA90" s="41"/>
      <c r="AB90" s="41"/>
      <c r="AC90" s="41"/>
      <c r="AD90" s="45"/>
      <c r="AF90" s="46"/>
      <c r="AG90" s="56">
        <f t="shared" si="14"/>
        <v>19185847.07</v>
      </c>
      <c r="AH90" s="30">
        <f t="shared" si="18"/>
        <v>6696562</v>
      </c>
      <c r="AI90" s="43">
        <f t="shared" si="15"/>
        <v>0</v>
      </c>
      <c r="AJ90" s="47">
        <f t="shared" si="16"/>
        <v>25882409.07</v>
      </c>
      <c r="AK90" s="1">
        <f t="shared" si="19"/>
        <v>96775651.069999993</v>
      </c>
      <c r="AL90" s="33">
        <f t="shared" si="20"/>
        <v>0.2645360453589739</v>
      </c>
      <c r="AM90" s="34">
        <f t="shared" si="21"/>
        <v>39.558050355246948</v>
      </c>
      <c r="AN90" s="35">
        <f t="shared" si="22"/>
        <v>13.807205688470717</v>
      </c>
      <c r="AO90" s="36">
        <f t="shared" si="23"/>
        <v>0</v>
      </c>
      <c r="AP90" s="37">
        <f t="shared" si="24"/>
        <v>36.508993438330833</v>
      </c>
      <c r="AQ90" s="37">
        <f t="shared" si="26"/>
        <v>7</v>
      </c>
      <c r="AR90" s="49">
        <v>30276</v>
      </c>
      <c r="AS90" s="61">
        <v>1</v>
      </c>
    </row>
    <row r="91" spans="1:45" x14ac:dyDescent="0.2">
      <c r="A91" s="64" t="s">
        <v>138</v>
      </c>
      <c r="B91" s="41">
        <v>46895645</v>
      </c>
      <c r="C91" s="27"/>
      <c r="D91" s="42">
        <v>19260635</v>
      </c>
      <c r="E91" s="4">
        <f t="shared" si="17"/>
        <v>66156280</v>
      </c>
      <c r="F91" s="28">
        <f t="shared" si="25"/>
        <v>0.25705110653432683</v>
      </c>
      <c r="G91" s="41">
        <v>5730113</v>
      </c>
      <c r="H91" s="43"/>
      <c r="I91" s="43"/>
      <c r="J91" s="44"/>
      <c r="K91" s="44"/>
      <c r="L91" s="44">
        <v>1049466.6100000001</v>
      </c>
      <c r="M91" s="44"/>
      <c r="N91" s="43"/>
      <c r="O91" s="44"/>
      <c r="P91" s="43"/>
      <c r="Q91" s="44"/>
      <c r="R91" s="50"/>
      <c r="S91" s="44">
        <v>2448008</v>
      </c>
      <c r="T91" s="44"/>
      <c r="U91" s="44"/>
      <c r="V91" s="41">
        <v>2448009</v>
      </c>
      <c r="W91" s="41">
        <v>4855954.84</v>
      </c>
      <c r="X91" s="41">
        <v>5516926.3300000001</v>
      </c>
      <c r="Y91" s="41"/>
      <c r="Z91" s="41">
        <v>1000553</v>
      </c>
      <c r="AA91" s="41"/>
      <c r="AB91" s="41"/>
      <c r="AC91" s="41"/>
      <c r="AD91" s="45"/>
      <c r="AF91" s="46"/>
      <c r="AG91" s="56">
        <f t="shared" si="14"/>
        <v>18551003.170000002</v>
      </c>
      <c r="AH91" s="30">
        <f t="shared" si="18"/>
        <v>4498027.6100000003</v>
      </c>
      <c r="AI91" s="43">
        <f t="shared" si="15"/>
        <v>0</v>
      </c>
      <c r="AJ91" s="47">
        <f t="shared" si="16"/>
        <v>23049030.780000001</v>
      </c>
      <c r="AK91" s="1">
        <f t="shared" si="19"/>
        <v>89205310.780000001</v>
      </c>
      <c r="AL91" s="33">
        <f t="shared" si="20"/>
        <v>0.24384253557426824</v>
      </c>
      <c r="AM91" s="34">
        <f t="shared" si="21"/>
        <v>39.558051008787707</v>
      </c>
      <c r="AN91" s="35">
        <f t="shared" si="22"/>
        <v>9.5915678524093231</v>
      </c>
      <c r="AO91" s="36">
        <f t="shared" si="23"/>
        <v>0</v>
      </c>
      <c r="AP91" s="37">
        <f t="shared" si="24"/>
        <v>34.840276357739583</v>
      </c>
      <c r="AQ91" s="37">
        <f t="shared" si="26"/>
        <v>7</v>
      </c>
      <c r="AR91" s="49">
        <v>26827</v>
      </c>
      <c r="AS91" s="61">
        <v>0</v>
      </c>
    </row>
    <row r="92" spans="1:45" x14ac:dyDescent="0.2">
      <c r="A92" s="64" t="s">
        <v>139</v>
      </c>
      <c r="B92" s="41">
        <v>92292501</v>
      </c>
      <c r="C92" s="27"/>
      <c r="D92" s="42">
        <v>28452700</v>
      </c>
      <c r="E92" s="4">
        <f t="shared" si="17"/>
        <v>120745201</v>
      </c>
      <c r="F92" s="28">
        <f t="shared" si="25"/>
        <v>0.46915708570312148</v>
      </c>
      <c r="G92" s="41">
        <v>11277091</v>
      </c>
      <c r="H92" s="43"/>
      <c r="I92" s="43"/>
      <c r="J92" s="44">
        <v>10854218</v>
      </c>
      <c r="K92" s="44"/>
      <c r="L92" s="44">
        <v>2644573.73</v>
      </c>
      <c r="M92" s="44">
        <v>18000000</v>
      </c>
      <c r="N92" s="43"/>
      <c r="O92" s="44">
        <v>55000000</v>
      </c>
      <c r="P92" s="43"/>
      <c r="Q92" s="44"/>
      <c r="R92" s="50"/>
      <c r="S92" s="44">
        <v>13552587</v>
      </c>
      <c r="T92" s="44"/>
      <c r="U92" s="44"/>
      <c r="V92" s="41">
        <v>13552587</v>
      </c>
      <c r="W92" s="41">
        <v>9556712.9700000007</v>
      </c>
      <c r="X92" s="41">
        <v>2122723.69</v>
      </c>
      <c r="Y92" s="41"/>
      <c r="Z92" s="41">
        <v>16282974</v>
      </c>
      <c r="AA92" s="41"/>
      <c r="AB92" s="41"/>
      <c r="AC92" s="41"/>
      <c r="AD92" s="45"/>
      <c r="AF92" s="46"/>
      <c r="AG92" s="56">
        <f t="shared" si="14"/>
        <v>36509114.659999996</v>
      </c>
      <c r="AH92" s="30">
        <f t="shared" si="18"/>
        <v>116334352.73</v>
      </c>
      <c r="AI92" s="43">
        <f t="shared" si="15"/>
        <v>0</v>
      </c>
      <c r="AJ92" s="47">
        <f t="shared" si="16"/>
        <v>152843467.38999999</v>
      </c>
      <c r="AK92" s="1">
        <f t="shared" si="19"/>
        <v>273588668.38999999</v>
      </c>
      <c r="AL92" s="33">
        <f t="shared" si="20"/>
        <v>0.74785406856698411</v>
      </c>
      <c r="AM92" s="34">
        <f t="shared" si="21"/>
        <v>39.558051049022929</v>
      </c>
      <c r="AN92" s="35">
        <f t="shared" si="22"/>
        <v>126.04962642631172</v>
      </c>
      <c r="AO92" s="36">
        <f t="shared" si="23"/>
        <v>0</v>
      </c>
      <c r="AP92" s="37">
        <f t="shared" si="24"/>
        <v>126.58347174394117</v>
      </c>
      <c r="AQ92" s="37">
        <f t="shared" si="26"/>
        <v>10</v>
      </c>
      <c r="AR92" s="49">
        <v>190764</v>
      </c>
      <c r="AS92" s="61">
        <v>1</v>
      </c>
    </row>
    <row r="93" spans="1:45" x14ac:dyDescent="0.2">
      <c r="A93" s="64" t="s">
        <v>140</v>
      </c>
      <c r="B93" s="41">
        <v>56929402</v>
      </c>
      <c r="C93" s="27"/>
      <c r="D93" s="42">
        <v>21265261</v>
      </c>
      <c r="E93" s="4">
        <f t="shared" si="17"/>
        <v>78194663</v>
      </c>
      <c r="F93" s="28">
        <f t="shared" si="25"/>
        <v>0.30382640392157456</v>
      </c>
      <c r="G93" s="41">
        <v>6956123</v>
      </c>
      <c r="H93" s="43"/>
      <c r="I93" s="43"/>
      <c r="J93" s="44">
        <v>2652878</v>
      </c>
      <c r="K93" s="44"/>
      <c r="L93" s="44">
        <v>2665800.7599999998</v>
      </c>
      <c r="M93" s="44"/>
      <c r="N93" s="43"/>
      <c r="O93" s="44"/>
      <c r="P93" s="43"/>
      <c r="Q93" s="44"/>
      <c r="R93" s="50"/>
      <c r="S93" s="44">
        <v>1339354</v>
      </c>
      <c r="T93" s="44"/>
      <c r="U93" s="44"/>
      <c r="V93" s="41">
        <v>1339353</v>
      </c>
      <c r="W93" s="41">
        <v>5894931.2999999998</v>
      </c>
      <c r="X93" s="41">
        <v>6340122</v>
      </c>
      <c r="Y93" s="41"/>
      <c r="Z93" s="41">
        <v>2476629</v>
      </c>
      <c r="AA93" s="41"/>
      <c r="AB93" s="41"/>
      <c r="AC93" s="41"/>
      <c r="AD93" s="45"/>
      <c r="AF93" s="46"/>
      <c r="AG93" s="56">
        <f t="shared" si="14"/>
        <v>20530529.300000001</v>
      </c>
      <c r="AH93" s="30">
        <f t="shared" si="18"/>
        <v>9134661.7599999998</v>
      </c>
      <c r="AI93" s="43">
        <f t="shared" si="15"/>
        <v>0</v>
      </c>
      <c r="AJ93" s="47">
        <f t="shared" si="16"/>
        <v>29665191.060000002</v>
      </c>
      <c r="AK93" s="1">
        <f t="shared" si="19"/>
        <v>107859854.06</v>
      </c>
      <c r="AL93" s="33">
        <f t="shared" si="20"/>
        <v>0.29483469168696202</v>
      </c>
      <c r="AM93" s="34">
        <f t="shared" si="21"/>
        <v>36.063138868031672</v>
      </c>
      <c r="AN93" s="35">
        <f t="shared" si="22"/>
        <v>16.045595841670707</v>
      </c>
      <c r="AO93" s="36">
        <f t="shared" si="23"/>
        <v>0</v>
      </c>
      <c r="AP93" s="37">
        <f t="shared" si="24"/>
        <v>37.937616100474791</v>
      </c>
      <c r="AQ93" s="37">
        <f t="shared" si="26"/>
        <v>8</v>
      </c>
      <c r="AR93" s="49">
        <v>65951</v>
      </c>
      <c r="AS93" s="61">
        <v>1</v>
      </c>
    </row>
    <row r="94" spans="1:45" x14ac:dyDescent="0.2">
      <c r="A94" s="64" t="s">
        <v>141</v>
      </c>
      <c r="B94" s="41">
        <v>269927107</v>
      </c>
      <c r="C94" s="27"/>
      <c r="D94" s="42">
        <v>59161936</v>
      </c>
      <c r="E94" s="4">
        <f t="shared" si="17"/>
        <v>329089043</v>
      </c>
      <c r="F94" s="28">
        <f t="shared" si="25"/>
        <v>1.2786798570214748</v>
      </c>
      <c r="G94" s="41">
        <v>32982013</v>
      </c>
      <c r="H94" s="43"/>
      <c r="I94" s="43"/>
      <c r="J94" s="44">
        <v>16626173</v>
      </c>
      <c r="K94" s="44"/>
      <c r="L94" s="44">
        <v>11760479.439999999</v>
      </c>
      <c r="M94" s="44"/>
      <c r="N94" s="43"/>
      <c r="O94" s="44"/>
      <c r="P94" s="43"/>
      <c r="Q94" s="44"/>
      <c r="R94" s="50"/>
      <c r="S94" s="44">
        <v>15674917</v>
      </c>
      <c r="T94" s="44"/>
      <c r="U94" s="44"/>
      <c r="V94" s="41">
        <v>15674917</v>
      </c>
      <c r="W94" s="41">
        <v>27950438.68</v>
      </c>
      <c r="X94" s="41">
        <v>28319846</v>
      </c>
      <c r="Y94" s="41"/>
      <c r="Z94" s="41">
        <v>18171787</v>
      </c>
      <c r="AA94" s="41"/>
      <c r="AB94" s="41"/>
      <c r="AC94" s="41"/>
      <c r="AD94" s="45"/>
      <c r="AF94" s="46"/>
      <c r="AG94" s="56">
        <f t="shared" si="14"/>
        <v>104927214.68000001</v>
      </c>
      <c r="AH94" s="30">
        <f t="shared" si="18"/>
        <v>62233356.439999998</v>
      </c>
      <c r="AI94" s="43">
        <f t="shared" si="15"/>
        <v>0</v>
      </c>
      <c r="AJ94" s="47">
        <f t="shared" si="16"/>
        <v>167160571.12</v>
      </c>
      <c r="AK94" s="1">
        <f t="shared" si="19"/>
        <v>496249614.12</v>
      </c>
      <c r="AL94" s="33">
        <f t="shared" si="20"/>
        <v>1.3564973108294236</v>
      </c>
      <c r="AM94" s="34">
        <f t="shared" si="21"/>
        <v>38.872425910155073</v>
      </c>
      <c r="AN94" s="35">
        <f t="shared" si="22"/>
        <v>23.055615692572886</v>
      </c>
      <c r="AO94" s="36">
        <f t="shared" si="23"/>
        <v>0</v>
      </c>
      <c r="AP94" s="37">
        <f t="shared" si="24"/>
        <v>50.794936712614891</v>
      </c>
      <c r="AQ94" s="37">
        <f t="shared" si="26"/>
        <v>8</v>
      </c>
      <c r="AR94" s="49">
        <v>892530</v>
      </c>
      <c r="AS94" s="61">
        <v>0</v>
      </c>
    </row>
    <row r="95" spans="1:45" x14ac:dyDescent="0.2">
      <c r="A95" s="64" t="s">
        <v>142</v>
      </c>
      <c r="B95" s="41">
        <v>91493047</v>
      </c>
      <c r="C95" s="27"/>
      <c r="D95" s="42">
        <v>35425220</v>
      </c>
      <c r="E95" s="4">
        <f t="shared" si="17"/>
        <v>126918267</v>
      </c>
      <c r="F95" s="28">
        <f t="shared" si="25"/>
        <v>0.49314261581469115</v>
      </c>
      <c r="G95" s="41">
        <v>11179406</v>
      </c>
      <c r="H95" s="43"/>
      <c r="I95" s="43"/>
      <c r="J95" s="44"/>
      <c r="K95" s="44"/>
      <c r="L95" s="44">
        <v>234935.63</v>
      </c>
      <c r="M95" s="44"/>
      <c r="N95" s="43"/>
      <c r="O95" s="44"/>
      <c r="P95" s="43"/>
      <c r="Q95" s="44"/>
      <c r="R95" s="50"/>
      <c r="S95" s="44">
        <v>628457</v>
      </c>
      <c r="T95" s="44"/>
      <c r="U95" s="44"/>
      <c r="V95" s="41">
        <v>628457</v>
      </c>
      <c r="W95" s="41">
        <v>9473931</v>
      </c>
      <c r="X95" s="41">
        <v>12582280</v>
      </c>
      <c r="Y95" s="41"/>
      <c r="Z95" s="41"/>
      <c r="AA95" s="41"/>
      <c r="AB95" s="41"/>
      <c r="AC95" s="41"/>
      <c r="AD95" s="45"/>
      <c r="AF95" s="46"/>
      <c r="AG95" s="56">
        <f t="shared" si="14"/>
        <v>33864074</v>
      </c>
      <c r="AH95" s="30">
        <f t="shared" si="18"/>
        <v>863392.63</v>
      </c>
      <c r="AI95" s="43">
        <f t="shared" si="15"/>
        <v>0</v>
      </c>
      <c r="AJ95" s="47">
        <f t="shared" si="16"/>
        <v>34727466.630000003</v>
      </c>
      <c r="AK95" s="1">
        <f t="shared" si="19"/>
        <v>161645733.63</v>
      </c>
      <c r="AL95" s="33">
        <f t="shared" si="20"/>
        <v>0.44185828409152433</v>
      </c>
      <c r="AM95" s="34">
        <f t="shared" si="21"/>
        <v>37.012729502822225</v>
      </c>
      <c r="AN95" s="35">
        <f t="shared" si="22"/>
        <v>0.94367021135496787</v>
      </c>
      <c r="AO95" s="36">
        <f t="shared" si="23"/>
        <v>0</v>
      </c>
      <c r="AP95" s="37">
        <f t="shared" si="24"/>
        <v>27.362071237546921</v>
      </c>
      <c r="AQ95" s="37">
        <f t="shared" si="26"/>
        <v>6</v>
      </c>
      <c r="AR95" s="49">
        <v>180703</v>
      </c>
      <c r="AS95" s="61">
        <v>1</v>
      </c>
    </row>
    <row r="96" spans="1:45" x14ac:dyDescent="0.2">
      <c r="A96" s="64" t="s">
        <v>143</v>
      </c>
      <c r="B96" s="41">
        <v>79225755</v>
      </c>
      <c r="C96" s="27"/>
      <c r="D96" s="42">
        <v>24800022</v>
      </c>
      <c r="E96" s="4">
        <f t="shared" si="17"/>
        <v>104025777</v>
      </c>
      <c r="F96" s="28">
        <f t="shared" si="25"/>
        <v>0.40419354120188017</v>
      </c>
      <c r="G96" s="41">
        <v>9680484</v>
      </c>
      <c r="H96" s="43"/>
      <c r="I96" s="43"/>
      <c r="J96" s="44">
        <v>4102084</v>
      </c>
      <c r="K96" s="44"/>
      <c r="L96" s="44">
        <v>2303360.96</v>
      </c>
      <c r="M96" s="44"/>
      <c r="N96" s="43"/>
      <c r="O96" s="44"/>
      <c r="P96" s="43"/>
      <c r="Q96" s="44"/>
      <c r="R96" s="50"/>
      <c r="S96" s="44">
        <v>7698234</v>
      </c>
      <c r="T96" s="44"/>
      <c r="U96" s="44"/>
      <c r="V96" s="41">
        <v>7698234</v>
      </c>
      <c r="W96" s="41">
        <v>8203676.3099999996</v>
      </c>
      <c r="X96" s="41">
        <v>5757770.75</v>
      </c>
      <c r="Y96" s="41"/>
      <c r="Z96" s="41">
        <v>5228565</v>
      </c>
      <c r="AA96" s="41"/>
      <c r="AB96" s="41"/>
      <c r="AC96" s="41"/>
      <c r="AD96" s="45"/>
      <c r="AF96" s="46"/>
      <c r="AG96" s="56">
        <f t="shared" si="14"/>
        <v>31340165.059999999</v>
      </c>
      <c r="AH96" s="30">
        <f t="shared" si="18"/>
        <v>19332243.960000001</v>
      </c>
      <c r="AI96" s="43">
        <f t="shared" si="15"/>
        <v>0</v>
      </c>
      <c r="AJ96" s="47">
        <f t="shared" si="16"/>
        <v>50672409.019999996</v>
      </c>
      <c r="AK96" s="1">
        <f t="shared" si="19"/>
        <v>154698186.01999998</v>
      </c>
      <c r="AL96" s="33">
        <f t="shared" si="20"/>
        <v>0.42286717683084352</v>
      </c>
      <c r="AM96" s="34">
        <f t="shared" si="21"/>
        <v>39.558051620965934</v>
      </c>
      <c r="AN96" s="35">
        <f t="shared" si="22"/>
        <v>24.401463842155877</v>
      </c>
      <c r="AO96" s="36">
        <f t="shared" si="23"/>
        <v>0</v>
      </c>
      <c r="AP96" s="37">
        <f t="shared" si="24"/>
        <v>48.711396810811607</v>
      </c>
      <c r="AQ96" s="37">
        <f t="shared" si="26"/>
        <v>8</v>
      </c>
      <c r="AR96" s="49">
        <v>158830</v>
      </c>
      <c r="AS96" s="61">
        <v>1</v>
      </c>
    </row>
    <row r="97" spans="1:45" x14ac:dyDescent="0.2">
      <c r="A97" s="64" t="s">
        <v>144</v>
      </c>
      <c r="B97" s="41">
        <v>86163292</v>
      </c>
      <c r="C97" s="27"/>
      <c r="D97" s="42">
        <v>22447491</v>
      </c>
      <c r="E97" s="4">
        <f t="shared" si="17"/>
        <v>108610783</v>
      </c>
      <c r="F97" s="28">
        <f t="shared" si="25"/>
        <v>0.42200864304506919</v>
      </c>
      <c r="G97" s="41">
        <v>10528171</v>
      </c>
      <c r="H97" s="43"/>
      <c r="I97" s="43"/>
      <c r="J97" s="44">
        <v>5124777</v>
      </c>
      <c r="K97" s="44"/>
      <c r="L97" s="44"/>
      <c r="M97" s="44"/>
      <c r="N97" s="43"/>
      <c r="O97" s="44"/>
      <c r="P97" s="43"/>
      <c r="Q97" s="44"/>
      <c r="R97" s="50"/>
      <c r="S97" s="44">
        <v>874414</v>
      </c>
      <c r="T97" s="44"/>
      <c r="U97" s="44"/>
      <c r="V97" s="41">
        <v>874413</v>
      </c>
      <c r="W97" s="41">
        <v>8922045</v>
      </c>
      <c r="X97" s="41">
        <v>12082335</v>
      </c>
      <c r="Y97" s="41"/>
      <c r="Z97" s="41">
        <v>4380950</v>
      </c>
      <c r="AA97" s="41"/>
      <c r="AB97" s="41"/>
      <c r="AC97" s="41"/>
      <c r="AD97" s="45"/>
      <c r="AF97" s="46"/>
      <c r="AG97" s="56">
        <f t="shared" si="14"/>
        <v>32406964</v>
      </c>
      <c r="AH97" s="30">
        <f t="shared" si="18"/>
        <v>10380141</v>
      </c>
      <c r="AI97" s="43">
        <f t="shared" si="15"/>
        <v>0</v>
      </c>
      <c r="AJ97" s="47">
        <f t="shared" si="16"/>
        <v>42787105</v>
      </c>
      <c r="AK97" s="1">
        <f t="shared" si="19"/>
        <v>151397888</v>
      </c>
      <c r="AL97" s="33">
        <f t="shared" si="20"/>
        <v>0.41384581890595235</v>
      </c>
      <c r="AM97" s="34">
        <f t="shared" si="21"/>
        <v>37.611102417024647</v>
      </c>
      <c r="AN97" s="35">
        <f t="shared" si="22"/>
        <v>12.047057115691448</v>
      </c>
      <c r="AO97" s="36">
        <f t="shared" si="23"/>
        <v>0</v>
      </c>
      <c r="AP97" s="37">
        <f t="shared" si="24"/>
        <v>39.394895992969687</v>
      </c>
      <c r="AQ97" s="37">
        <f t="shared" si="26"/>
        <v>7</v>
      </c>
      <c r="AR97" s="49">
        <v>179790</v>
      </c>
      <c r="AS97" s="61">
        <v>0</v>
      </c>
    </row>
    <row r="98" spans="1:45" x14ac:dyDescent="0.2">
      <c r="A98" s="64" t="s">
        <v>145</v>
      </c>
      <c r="B98" s="41">
        <v>69139327</v>
      </c>
      <c r="C98" s="27"/>
      <c r="D98" s="42">
        <v>10633479</v>
      </c>
      <c r="E98" s="4">
        <f t="shared" si="17"/>
        <v>79772806</v>
      </c>
      <c r="F98" s="28">
        <f t="shared" si="25"/>
        <v>0.30995829955445175</v>
      </c>
      <c r="G98" s="41">
        <v>8448037</v>
      </c>
      <c r="H98" s="43"/>
      <c r="I98" s="43"/>
      <c r="J98" s="44">
        <v>6681948</v>
      </c>
      <c r="K98" s="44"/>
      <c r="L98" s="44">
        <v>753735.4</v>
      </c>
      <c r="M98" s="44"/>
      <c r="N98" s="43"/>
      <c r="O98" s="44"/>
      <c r="P98" s="43"/>
      <c r="Q98" s="44"/>
      <c r="R98" s="50"/>
      <c r="S98" s="44">
        <v>275731</v>
      </c>
      <c r="T98" s="44"/>
      <c r="U98" s="44"/>
      <c r="V98" s="41">
        <v>275731</v>
      </c>
      <c r="W98" s="41">
        <v>7159245.8499999996</v>
      </c>
      <c r="X98" s="41">
        <v>9485444</v>
      </c>
      <c r="Y98" s="41"/>
      <c r="Z98" s="41"/>
      <c r="AA98" s="41"/>
      <c r="AB98" s="41"/>
      <c r="AC98" s="41"/>
      <c r="AD98" s="45"/>
      <c r="AF98" s="46"/>
      <c r="AG98" s="56">
        <f t="shared" si="14"/>
        <v>25368457.850000001</v>
      </c>
      <c r="AH98" s="30">
        <f t="shared" si="18"/>
        <v>7711414.4000000004</v>
      </c>
      <c r="AI98" s="43">
        <f t="shared" si="15"/>
        <v>0</v>
      </c>
      <c r="AJ98" s="47">
        <f t="shared" si="16"/>
        <v>33079872.25</v>
      </c>
      <c r="AK98" s="1">
        <f t="shared" si="19"/>
        <v>112852678.25</v>
      </c>
      <c r="AL98" s="33">
        <f t="shared" si="20"/>
        <v>0.30848256645496408</v>
      </c>
      <c r="AM98" s="34">
        <f t="shared" si="21"/>
        <v>36.691791706332353</v>
      </c>
      <c r="AN98" s="35">
        <f t="shared" si="22"/>
        <v>11.153441513829025</v>
      </c>
      <c r="AO98" s="36">
        <f t="shared" si="23"/>
        <v>0</v>
      </c>
      <c r="AP98" s="37">
        <f t="shared" si="24"/>
        <v>41.467605201201017</v>
      </c>
      <c r="AQ98" s="37">
        <f t="shared" si="26"/>
        <v>7</v>
      </c>
      <c r="AR98" s="49">
        <v>116067</v>
      </c>
      <c r="AS98" s="61">
        <v>0</v>
      </c>
    </row>
    <row r="99" spans="1:45" x14ac:dyDescent="0.2">
      <c r="A99" s="64" t="s">
        <v>146</v>
      </c>
      <c r="B99" s="41">
        <v>28268288</v>
      </c>
      <c r="C99" s="27"/>
      <c r="D99" s="42">
        <v>18898425</v>
      </c>
      <c r="E99" s="4">
        <f t="shared" si="17"/>
        <v>47166713</v>
      </c>
      <c r="F99" s="28">
        <f t="shared" si="25"/>
        <v>0.18326689118912096</v>
      </c>
      <c r="G99" s="41">
        <v>3454062</v>
      </c>
      <c r="H99" s="43"/>
      <c r="I99" s="43"/>
      <c r="J99" s="44"/>
      <c r="K99" s="44"/>
      <c r="L99" s="44"/>
      <c r="M99" s="44"/>
      <c r="N99" s="43"/>
      <c r="O99" s="44"/>
      <c r="P99" s="43"/>
      <c r="Q99" s="44"/>
      <c r="R99" s="50"/>
      <c r="S99" s="44">
        <v>1998086</v>
      </c>
      <c r="T99" s="44">
        <v>789000</v>
      </c>
      <c r="U99" s="44"/>
      <c r="V99" s="41">
        <v>1998085</v>
      </c>
      <c r="W99" s="41">
        <v>2927127.49</v>
      </c>
      <c r="X99" s="41">
        <v>2803108.99</v>
      </c>
      <c r="Y99" s="41"/>
      <c r="Z99" s="41"/>
      <c r="AA99" s="41"/>
      <c r="AB99" s="41"/>
      <c r="AC99" s="41"/>
      <c r="AD99" s="45"/>
      <c r="AF99" s="46"/>
      <c r="AG99" s="56">
        <f t="shared" si="14"/>
        <v>11182383.48</v>
      </c>
      <c r="AH99" s="30">
        <f t="shared" si="18"/>
        <v>2787086</v>
      </c>
      <c r="AI99" s="43">
        <f t="shared" si="15"/>
        <v>0</v>
      </c>
      <c r="AJ99" s="47">
        <f t="shared" si="16"/>
        <v>13969469.48</v>
      </c>
      <c r="AK99" s="1">
        <f t="shared" si="19"/>
        <v>61136182.480000004</v>
      </c>
      <c r="AL99" s="33">
        <f t="shared" si="20"/>
        <v>0.16711563045859223</v>
      </c>
      <c r="AM99" s="34">
        <f t="shared" si="21"/>
        <v>39.558049925060907</v>
      </c>
      <c r="AN99" s="35">
        <f t="shared" si="22"/>
        <v>9.8594085358122854</v>
      </c>
      <c r="AO99" s="36">
        <f t="shared" si="23"/>
        <v>0</v>
      </c>
      <c r="AP99" s="37">
        <f t="shared" si="24"/>
        <v>29.617220686970491</v>
      </c>
      <c r="AQ99" s="37">
        <f t="shared" si="26"/>
        <v>6</v>
      </c>
      <c r="AR99" s="49">
        <v>17599</v>
      </c>
      <c r="AS99" s="61">
        <v>1</v>
      </c>
    </row>
    <row r="100" spans="1:45" x14ac:dyDescent="0.2">
      <c r="A100" s="65" t="s">
        <v>415</v>
      </c>
      <c r="B100" s="41">
        <v>73335911</v>
      </c>
      <c r="C100" s="27"/>
      <c r="D100" s="42">
        <v>27492840</v>
      </c>
      <c r="E100" s="4">
        <f t="shared" si="17"/>
        <v>100828751</v>
      </c>
      <c r="F100" s="28">
        <f t="shared" si="25"/>
        <v>0.39177145412384301</v>
      </c>
      <c r="G100" s="41">
        <v>8960812</v>
      </c>
      <c r="H100" s="43"/>
      <c r="I100" s="43"/>
      <c r="J100" s="44">
        <v>2053924</v>
      </c>
      <c r="K100" s="44"/>
      <c r="L100" s="44"/>
      <c r="M100" s="44"/>
      <c r="N100" s="43"/>
      <c r="O100" s="44"/>
      <c r="P100" s="43"/>
      <c r="Q100" s="44"/>
      <c r="R100" s="50"/>
      <c r="S100" s="44">
        <v>6033312</v>
      </c>
      <c r="T100" s="44">
        <v>2046000</v>
      </c>
      <c r="U100" s="44"/>
      <c r="V100" s="41">
        <v>6033313</v>
      </c>
      <c r="W100" s="41">
        <v>7593794.1200000001</v>
      </c>
      <c r="X100" s="41">
        <v>6422338.0800000001</v>
      </c>
      <c r="Y100" s="41"/>
      <c r="Z100" s="41">
        <v>3329825</v>
      </c>
      <c r="AA100" s="41"/>
      <c r="AB100" s="41"/>
      <c r="AC100" s="41"/>
      <c r="AD100" s="45"/>
      <c r="AF100" s="46"/>
      <c r="AG100" s="56">
        <f t="shared" si="14"/>
        <v>29010257.200000003</v>
      </c>
      <c r="AH100" s="30">
        <f t="shared" si="18"/>
        <v>13463061</v>
      </c>
      <c r="AI100" s="43">
        <f t="shared" si="15"/>
        <v>0</v>
      </c>
      <c r="AJ100" s="47">
        <f t="shared" si="16"/>
        <v>42473318.200000003</v>
      </c>
      <c r="AK100" s="1">
        <f t="shared" si="19"/>
        <v>143302069.19999999</v>
      </c>
      <c r="AL100" s="33">
        <f t="shared" si="20"/>
        <v>0.39171591468298061</v>
      </c>
      <c r="AM100" s="34">
        <f t="shared" si="21"/>
        <v>39.558051170864985</v>
      </c>
      <c r="AN100" s="35">
        <f t="shared" si="22"/>
        <v>18.358074259144335</v>
      </c>
      <c r="AO100" s="36">
        <f t="shared" si="23"/>
        <v>0</v>
      </c>
      <c r="AP100" s="37">
        <f t="shared" si="24"/>
        <v>42.124213360532458</v>
      </c>
      <c r="AQ100" s="37">
        <f t="shared" si="26"/>
        <v>8</v>
      </c>
      <c r="AR100" s="49">
        <v>103280</v>
      </c>
      <c r="AS100" s="61">
        <v>1</v>
      </c>
    </row>
    <row r="101" spans="1:45" x14ac:dyDescent="0.2">
      <c r="A101" s="64" t="s">
        <v>147</v>
      </c>
      <c r="B101" s="41">
        <v>28122966</v>
      </c>
      <c r="C101" s="27"/>
      <c r="D101" s="42">
        <v>20109866</v>
      </c>
      <c r="E101" s="4">
        <f t="shared" si="17"/>
        <v>48232832</v>
      </c>
      <c r="F101" s="28">
        <f t="shared" si="25"/>
        <v>0.1874093107545389</v>
      </c>
      <c r="G101" s="41">
        <v>3436306</v>
      </c>
      <c r="H101" s="43"/>
      <c r="I101" s="43"/>
      <c r="J101" s="44"/>
      <c r="K101" s="44"/>
      <c r="L101" s="44"/>
      <c r="M101" s="44"/>
      <c r="N101" s="43"/>
      <c r="O101" s="44"/>
      <c r="P101" s="43"/>
      <c r="Q101" s="44"/>
      <c r="R101" s="50"/>
      <c r="S101" s="44">
        <v>2255940</v>
      </c>
      <c r="T101" s="44">
        <v>785000</v>
      </c>
      <c r="U101" s="44"/>
      <c r="V101" s="41">
        <v>2255940</v>
      </c>
      <c r="W101" s="41">
        <v>2912079.63</v>
      </c>
      <c r="X101" s="41">
        <v>2520571.87</v>
      </c>
      <c r="Y101" s="41"/>
      <c r="Z101" s="41"/>
      <c r="AA101" s="41"/>
      <c r="AB101" s="41"/>
      <c r="AC101" s="41"/>
      <c r="AD101" s="45"/>
      <c r="AF101" s="46"/>
      <c r="AG101" s="56">
        <f t="shared" si="14"/>
        <v>11124897.5</v>
      </c>
      <c r="AH101" s="30">
        <f t="shared" si="18"/>
        <v>3040940</v>
      </c>
      <c r="AI101" s="43">
        <f t="shared" si="15"/>
        <v>0</v>
      </c>
      <c r="AJ101" s="47">
        <f t="shared" si="16"/>
        <v>14165837.5</v>
      </c>
      <c r="AK101" s="1">
        <f t="shared" si="19"/>
        <v>62398669.5</v>
      </c>
      <c r="AL101" s="33">
        <f t="shared" si="20"/>
        <v>0.17056663615987411</v>
      </c>
      <c r="AM101" s="34">
        <f t="shared" si="21"/>
        <v>39.558051949428091</v>
      </c>
      <c r="AN101" s="35">
        <f t="shared" si="22"/>
        <v>10.813013108219097</v>
      </c>
      <c r="AO101" s="36">
        <f t="shared" si="23"/>
        <v>0</v>
      </c>
      <c r="AP101" s="37">
        <f t="shared" si="24"/>
        <v>29.369698839164158</v>
      </c>
      <c r="AQ101" s="37">
        <f t="shared" si="26"/>
        <v>6</v>
      </c>
      <c r="AR101" s="49">
        <v>12315</v>
      </c>
      <c r="AS101" s="61">
        <v>1</v>
      </c>
    </row>
    <row r="102" spans="1:45" x14ac:dyDescent="0.2">
      <c r="A102" s="64" t="s">
        <v>148</v>
      </c>
      <c r="B102" s="41">
        <v>33466022</v>
      </c>
      <c r="C102" s="27"/>
      <c r="D102" s="42">
        <v>20492925</v>
      </c>
      <c r="E102" s="4">
        <f t="shared" si="17"/>
        <v>53958947</v>
      </c>
      <c r="F102" s="28">
        <f t="shared" si="25"/>
        <v>0.20965820680632427</v>
      </c>
      <c r="G102" s="41">
        <v>4089166</v>
      </c>
      <c r="H102" s="43"/>
      <c r="I102" s="43"/>
      <c r="J102" s="44"/>
      <c r="K102" s="44"/>
      <c r="L102" s="44"/>
      <c r="M102" s="44"/>
      <c r="N102" s="43"/>
      <c r="O102" s="44"/>
      <c r="P102" s="43"/>
      <c r="Q102" s="44"/>
      <c r="R102" s="50"/>
      <c r="S102" s="44">
        <v>2614176</v>
      </c>
      <c r="T102" s="44">
        <v>934000</v>
      </c>
      <c r="U102" s="44"/>
      <c r="V102" s="41">
        <v>2614175</v>
      </c>
      <c r="W102" s="41">
        <v>3465342.99</v>
      </c>
      <c r="X102" s="41">
        <v>3069822.01</v>
      </c>
      <c r="Y102" s="41"/>
      <c r="Z102" s="41"/>
      <c r="AA102" s="41"/>
      <c r="AB102" s="41"/>
      <c r="AC102" s="41"/>
      <c r="AD102" s="45"/>
      <c r="AF102" s="46"/>
      <c r="AG102" s="56">
        <f t="shared" si="14"/>
        <v>13238506</v>
      </c>
      <c r="AH102" s="30">
        <f t="shared" si="18"/>
        <v>3548176</v>
      </c>
      <c r="AI102" s="43">
        <f t="shared" si="15"/>
        <v>0</v>
      </c>
      <c r="AJ102" s="47">
        <f t="shared" si="16"/>
        <v>16786682</v>
      </c>
      <c r="AK102" s="1">
        <f t="shared" si="19"/>
        <v>70745629</v>
      </c>
      <c r="AL102" s="33">
        <f t="shared" si="20"/>
        <v>0.19338303297547779</v>
      </c>
      <c r="AM102" s="34">
        <f t="shared" si="21"/>
        <v>39.558050849306206</v>
      </c>
      <c r="AN102" s="35">
        <f t="shared" si="22"/>
        <v>10.602323753925697</v>
      </c>
      <c r="AO102" s="36">
        <f t="shared" si="23"/>
        <v>0</v>
      </c>
      <c r="AP102" s="37">
        <f t="shared" si="24"/>
        <v>31.110099313094452</v>
      </c>
      <c r="AQ102" s="37">
        <f t="shared" si="26"/>
        <v>6</v>
      </c>
      <c r="AR102" s="49">
        <v>17369</v>
      </c>
      <c r="AS102" s="61">
        <v>1</v>
      </c>
    </row>
    <row r="103" spans="1:45" x14ac:dyDescent="0.2">
      <c r="A103" s="64" t="s">
        <v>149</v>
      </c>
      <c r="B103" s="41">
        <v>26015262</v>
      </c>
      <c r="C103" s="27"/>
      <c r="D103" s="42">
        <v>16650292</v>
      </c>
      <c r="E103" s="4">
        <f t="shared" si="17"/>
        <v>42665554</v>
      </c>
      <c r="F103" s="28">
        <f t="shared" si="25"/>
        <v>0.16577757798050427</v>
      </c>
      <c r="G103" s="41">
        <v>3178768</v>
      </c>
      <c r="H103" s="43"/>
      <c r="I103" s="43"/>
      <c r="J103" s="44">
        <v>622391</v>
      </c>
      <c r="K103" s="44"/>
      <c r="L103" s="44"/>
      <c r="M103" s="44"/>
      <c r="N103" s="43"/>
      <c r="O103" s="44"/>
      <c r="P103" s="43"/>
      <c r="Q103" s="44"/>
      <c r="R103" s="50"/>
      <c r="S103" s="44">
        <v>1229015</v>
      </c>
      <c r="T103" s="44">
        <v>726000</v>
      </c>
      <c r="U103" s="44"/>
      <c r="V103" s="41">
        <v>1229016</v>
      </c>
      <c r="W103" s="41">
        <v>2693830.87</v>
      </c>
      <c r="X103" s="41">
        <v>3189515.35</v>
      </c>
      <c r="Y103" s="41"/>
      <c r="Z103" s="41">
        <v>1068730</v>
      </c>
      <c r="AA103" s="41"/>
      <c r="AB103" s="41"/>
      <c r="AC103" s="41"/>
      <c r="AD103" s="45"/>
      <c r="AF103" s="46"/>
      <c r="AG103" s="56">
        <f t="shared" si="14"/>
        <v>10291130.220000001</v>
      </c>
      <c r="AH103" s="30">
        <f t="shared" si="18"/>
        <v>3646136</v>
      </c>
      <c r="AI103" s="43">
        <f t="shared" si="15"/>
        <v>0</v>
      </c>
      <c r="AJ103" s="47">
        <f t="shared" si="16"/>
        <v>13937266.220000001</v>
      </c>
      <c r="AK103" s="1">
        <f t="shared" si="19"/>
        <v>56602820.219999999</v>
      </c>
      <c r="AL103" s="33">
        <f t="shared" si="20"/>
        <v>0.15472369394170343</v>
      </c>
      <c r="AM103" s="34">
        <f t="shared" si="21"/>
        <v>39.558049501865483</v>
      </c>
      <c r="AN103" s="35">
        <f t="shared" si="22"/>
        <v>14.01537297606305</v>
      </c>
      <c r="AO103" s="36">
        <f t="shared" si="23"/>
        <v>0</v>
      </c>
      <c r="AP103" s="37">
        <f t="shared" si="24"/>
        <v>32.666319579490285</v>
      </c>
      <c r="AQ103" s="37">
        <f t="shared" si="26"/>
        <v>8</v>
      </c>
      <c r="AR103" s="49">
        <v>13098</v>
      </c>
      <c r="AS103" s="61">
        <v>1</v>
      </c>
    </row>
    <row r="104" spans="1:45" ht="24" x14ac:dyDescent="0.2">
      <c r="A104" s="65" t="s">
        <v>416</v>
      </c>
      <c r="B104" s="41">
        <v>79472989</v>
      </c>
      <c r="C104" s="27"/>
      <c r="D104" s="42">
        <v>26088637</v>
      </c>
      <c r="E104" s="4">
        <f t="shared" si="17"/>
        <v>105561626</v>
      </c>
      <c r="F104" s="28">
        <f t="shared" si="25"/>
        <v>0.41016110293478963</v>
      </c>
      <c r="G104" s="41">
        <v>9710693</v>
      </c>
      <c r="H104" s="43"/>
      <c r="I104" s="43"/>
      <c r="J104" s="44">
        <v>2228564</v>
      </c>
      <c r="K104" s="44"/>
      <c r="L104" s="44"/>
      <c r="M104" s="44"/>
      <c r="N104" s="43"/>
      <c r="O104" s="44"/>
      <c r="P104" s="43"/>
      <c r="Q104" s="44"/>
      <c r="R104" s="50"/>
      <c r="S104" s="44">
        <v>5534190</v>
      </c>
      <c r="T104" s="44">
        <v>2217000</v>
      </c>
      <c r="U104" s="44"/>
      <c r="V104" s="41">
        <v>5534190</v>
      </c>
      <c r="W104" s="41">
        <v>8229276.8700000001</v>
      </c>
      <c r="X104" s="41">
        <v>7963805.8300000001</v>
      </c>
      <c r="Y104" s="41"/>
      <c r="Z104" s="41">
        <v>675337</v>
      </c>
      <c r="AA104" s="41"/>
      <c r="AB104" s="41"/>
      <c r="AC104" s="41"/>
      <c r="AD104" s="45"/>
      <c r="AF104" s="46"/>
      <c r="AG104" s="56">
        <f t="shared" si="14"/>
        <v>31437965.700000003</v>
      </c>
      <c r="AH104" s="30">
        <f t="shared" si="18"/>
        <v>10655091</v>
      </c>
      <c r="AI104" s="43">
        <f t="shared" si="15"/>
        <v>0</v>
      </c>
      <c r="AJ104" s="47">
        <f t="shared" si="16"/>
        <v>42093056.700000003</v>
      </c>
      <c r="AK104" s="1">
        <f t="shared" si="19"/>
        <v>147654682.69999999</v>
      </c>
      <c r="AL104" s="33">
        <f t="shared" si="20"/>
        <v>0.40361377483205085</v>
      </c>
      <c r="AM104" s="34">
        <f t="shared" si="21"/>
        <v>39.558051226687851</v>
      </c>
      <c r="AN104" s="35">
        <f t="shared" si="22"/>
        <v>13.407185427491598</v>
      </c>
      <c r="AO104" s="36">
        <f t="shared" si="23"/>
        <v>0</v>
      </c>
      <c r="AP104" s="37">
        <f t="shared" si="24"/>
        <v>39.875339453372952</v>
      </c>
      <c r="AQ104" s="37">
        <f t="shared" si="26"/>
        <v>8</v>
      </c>
      <c r="AR104" s="49">
        <v>112897</v>
      </c>
      <c r="AS104" s="61">
        <v>1</v>
      </c>
    </row>
    <row r="105" spans="1:45" x14ac:dyDescent="0.2">
      <c r="A105" s="64" t="s">
        <v>150</v>
      </c>
      <c r="B105" s="41">
        <v>37422635</v>
      </c>
      <c r="C105" s="27"/>
      <c r="D105" s="42">
        <v>25554008</v>
      </c>
      <c r="E105" s="4">
        <f t="shared" si="17"/>
        <v>62976643</v>
      </c>
      <c r="F105" s="28">
        <f t="shared" si="25"/>
        <v>0.24469658464725141</v>
      </c>
      <c r="G105" s="41">
        <v>4572619</v>
      </c>
      <c r="H105" s="43"/>
      <c r="I105" s="43"/>
      <c r="J105" s="44">
        <v>315791</v>
      </c>
      <c r="K105" s="44"/>
      <c r="L105" s="44"/>
      <c r="M105" s="44"/>
      <c r="N105" s="43"/>
      <c r="O105" s="44"/>
      <c r="P105" s="43"/>
      <c r="Q105" s="44"/>
      <c r="R105" s="50"/>
      <c r="S105" s="44">
        <v>3679809</v>
      </c>
      <c r="T105" s="44">
        <v>1044000</v>
      </c>
      <c r="U105" s="44"/>
      <c r="V105" s="41">
        <v>3679808</v>
      </c>
      <c r="W105" s="41">
        <v>3875042.73</v>
      </c>
      <c r="X105" s="41">
        <v>2676195.25</v>
      </c>
      <c r="Y105" s="41"/>
      <c r="Z105" s="41"/>
      <c r="AA105" s="41"/>
      <c r="AB105" s="41"/>
      <c r="AC105" s="41"/>
      <c r="AD105" s="45"/>
      <c r="AF105" s="46"/>
      <c r="AG105" s="56">
        <f t="shared" si="14"/>
        <v>14803664.98</v>
      </c>
      <c r="AH105" s="30">
        <f t="shared" si="18"/>
        <v>5039600</v>
      </c>
      <c r="AI105" s="43">
        <f t="shared" si="15"/>
        <v>0</v>
      </c>
      <c r="AJ105" s="47">
        <f t="shared" si="16"/>
        <v>19843264.98</v>
      </c>
      <c r="AK105" s="1">
        <f t="shared" si="19"/>
        <v>82819907.980000004</v>
      </c>
      <c r="AL105" s="33">
        <f t="shared" si="20"/>
        <v>0.22638805000832454</v>
      </c>
      <c r="AM105" s="34">
        <f t="shared" si="21"/>
        <v>39.558050842758668</v>
      </c>
      <c r="AN105" s="35">
        <f t="shared" si="22"/>
        <v>13.466716066359306</v>
      </c>
      <c r="AO105" s="36">
        <f t="shared" si="23"/>
        <v>0</v>
      </c>
      <c r="AP105" s="37">
        <f t="shared" si="24"/>
        <v>31.508927809950109</v>
      </c>
      <c r="AQ105" s="37">
        <f t="shared" si="26"/>
        <v>7</v>
      </c>
      <c r="AR105" s="49">
        <v>34294</v>
      </c>
      <c r="AS105" s="61">
        <v>1</v>
      </c>
    </row>
    <row r="106" spans="1:45" x14ac:dyDescent="0.2">
      <c r="A106" s="64" t="s">
        <v>151</v>
      </c>
      <c r="B106" s="41">
        <v>23256569</v>
      </c>
      <c r="C106" s="27"/>
      <c r="D106" s="42">
        <v>20739565</v>
      </c>
      <c r="E106" s="4">
        <f t="shared" si="17"/>
        <v>43996134</v>
      </c>
      <c r="F106" s="28">
        <f t="shared" si="25"/>
        <v>0.17094756428161498</v>
      </c>
      <c r="G106" s="41">
        <v>2841687</v>
      </c>
      <c r="H106" s="43"/>
      <c r="I106" s="43"/>
      <c r="J106" s="44"/>
      <c r="K106" s="44"/>
      <c r="L106" s="44"/>
      <c r="M106" s="44"/>
      <c r="N106" s="43"/>
      <c r="O106" s="44"/>
      <c r="P106" s="43"/>
      <c r="Q106" s="44"/>
      <c r="R106" s="50"/>
      <c r="S106" s="44">
        <v>2201419</v>
      </c>
      <c r="T106" s="44">
        <v>649000</v>
      </c>
      <c r="U106" s="44"/>
      <c r="V106" s="41">
        <v>2201420</v>
      </c>
      <c r="W106" s="41">
        <v>2408173.5299999998</v>
      </c>
      <c r="X106" s="41">
        <v>1748564.53</v>
      </c>
      <c r="Y106" s="41"/>
      <c r="Z106" s="41"/>
      <c r="AA106" s="41"/>
      <c r="AB106" s="41"/>
      <c r="AC106" s="41"/>
      <c r="AD106" s="45"/>
      <c r="AF106" s="46"/>
      <c r="AG106" s="56">
        <f t="shared" si="14"/>
        <v>9199845.0599999987</v>
      </c>
      <c r="AH106" s="30">
        <f t="shared" si="18"/>
        <v>2850419</v>
      </c>
      <c r="AI106" s="43">
        <f t="shared" si="15"/>
        <v>0</v>
      </c>
      <c r="AJ106" s="47">
        <f t="shared" si="16"/>
        <v>12050264.059999999</v>
      </c>
      <c r="AK106" s="1">
        <f t="shared" si="19"/>
        <v>56046398.060000002</v>
      </c>
      <c r="AL106" s="33">
        <f t="shared" si="20"/>
        <v>0.15320271509910152</v>
      </c>
      <c r="AM106" s="34">
        <f t="shared" si="21"/>
        <v>39.558049426809255</v>
      </c>
      <c r="AN106" s="35">
        <f t="shared" si="22"/>
        <v>12.256403771338755</v>
      </c>
      <c r="AO106" s="36">
        <f t="shared" si="23"/>
        <v>0</v>
      </c>
      <c r="AP106" s="37">
        <f t="shared" si="24"/>
        <v>27.389370302399751</v>
      </c>
      <c r="AQ106" s="37">
        <f t="shared" si="26"/>
        <v>6</v>
      </c>
      <c r="AR106" s="49">
        <v>9807</v>
      </c>
      <c r="AS106" s="61">
        <v>1</v>
      </c>
    </row>
    <row r="107" spans="1:45" x14ac:dyDescent="0.2">
      <c r="A107" s="64" t="s">
        <v>152</v>
      </c>
      <c r="B107" s="41">
        <v>29040741</v>
      </c>
      <c r="C107" s="27"/>
      <c r="D107" s="42">
        <v>24216594</v>
      </c>
      <c r="E107" s="4">
        <f t="shared" si="17"/>
        <v>53257335</v>
      </c>
      <c r="F107" s="28">
        <f t="shared" si="25"/>
        <v>0.20693208404129332</v>
      </c>
      <c r="G107" s="41">
        <v>3548447</v>
      </c>
      <c r="H107" s="43"/>
      <c r="I107" s="43"/>
      <c r="J107" s="44">
        <v>904726</v>
      </c>
      <c r="K107" s="44"/>
      <c r="L107" s="44"/>
      <c r="M107" s="44"/>
      <c r="N107" s="43"/>
      <c r="O107" s="44"/>
      <c r="P107" s="43"/>
      <c r="Q107" s="44"/>
      <c r="R107" s="50"/>
      <c r="S107" s="44">
        <v>2082790</v>
      </c>
      <c r="T107" s="44">
        <v>810000</v>
      </c>
      <c r="U107" s="44"/>
      <c r="V107" s="41">
        <v>2082791</v>
      </c>
      <c r="W107" s="41">
        <v>3007113.51</v>
      </c>
      <c r="X107" s="41">
        <v>2849599.31</v>
      </c>
      <c r="Y107" s="41"/>
      <c r="Z107" s="41">
        <v>609337.69999999995</v>
      </c>
      <c r="AA107" s="41"/>
      <c r="AB107" s="41"/>
      <c r="AC107" s="41"/>
      <c r="AD107" s="45"/>
      <c r="AF107" s="46"/>
      <c r="AG107" s="56">
        <f t="shared" si="14"/>
        <v>11487950.82</v>
      </c>
      <c r="AH107" s="30">
        <f t="shared" si="18"/>
        <v>4406853.7</v>
      </c>
      <c r="AI107" s="43">
        <f t="shared" si="15"/>
        <v>0</v>
      </c>
      <c r="AJ107" s="47">
        <f t="shared" si="16"/>
        <v>15894804.52</v>
      </c>
      <c r="AK107" s="1">
        <f t="shared" si="19"/>
        <v>69152139.519999996</v>
      </c>
      <c r="AL107" s="33">
        <f t="shared" si="20"/>
        <v>0.18902723272304214</v>
      </c>
      <c r="AM107" s="34">
        <f t="shared" si="21"/>
        <v>39.558049913395806</v>
      </c>
      <c r="AN107" s="35">
        <f t="shared" si="22"/>
        <v>15.174728840424562</v>
      </c>
      <c r="AO107" s="36">
        <f t="shared" si="23"/>
        <v>0</v>
      </c>
      <c r="AP107" s="37">
        <f t="shared" si="24"/>
        <v>29.845287076418675</v>
      </c>
      <c r="AQ107" s="37">
        <f t="shared" si="26"/>
        <v>8</v>
      </c>
      <c r="AR107" s="49">
        <v>18909</v>
      </c>
      <c r="AS107" s="61">
        <v>1</v>
      </c>
    </row>
    <row r="108" spans="1:45" x14ac:dyDescent="0.2">
      <c r="A108" s="64" t="s">
        <v>153</v>
      </c>
      <c r="B108" s="41">
        <v>127084432</v>
      </c>
      <c r="C108" s="27"/>
      <c r="D108" s="42">
        <v>32544488</v>
      </c>
      <c r="E108" s="4">
        <f t="shared" si="17"/>
        <v>159628920</v>
      </c>
      <c r="F108" s="28">
        <f t="shared" si="25"/>
        <v>0.62024029345180121</v>
      </c>
      <c r="G108" s="41">
        <v>15528268</v>
      </c>
      <c r="H108" s="43"/>
      <c r="I108" s="43"/>
      <c r="J108" s="44">
        <v>2826743</v>
      </c>
      <c r="K108" s="44"/>
      <c r="L108" s="44"/>
      <c r="M108" s="44"/>
      <c r="N108" s="43"/>
      <c r="O108" s="44"/>
      <c r="P108" s="43"/>
      <c r="Q108" s="44"/>
      <c r="R108" s="50"/>
      <c r="S108" s="44">
        <v>13004328</v>
      </c>
      <c r="T108" s="44"/>
      <c r="U108" s="44"/>
      <c r="V108" s="41">
        <v>13004328</v>
      </c>
      <c r="W108" s="41">
        <v>13159351.27</v>
      </c>
      <c r="X108" s="41">
        <v>8580177.0700000003</v>
      </c>
      <c r="Y108" s="41"/>
      <c r="Z108" s="41">
        <v>2799816.2</v>
      </c>
      <c r="AA108" s="41"/>
      <c r="AB108" s="41"/>
      <c r="AC108" s="41"/>
      <c r="AD108" s="45"/>
      <c r="AF108" s="46"/>
      <c r="AG108" s="56">
        <f t="shared" si="14"/>
        <v>50272124.339999996</v>
      </c>
      <c r="AH108" s="30">
        <f t="shared" si="18"/>
        <v>18630887.199999999</v>
      </c>
      <c r="AI108" s="43">
        <f t="shared" si="15"/>
        <v>0</v>
      </c>
      <c r="AJ108" s="47">
        <f t="shared" si="16"/>
        <v>68903011.539999992</v>
      </c>
      <c r="AK108" s="1">
        <f t="shared" si="19"/>
        <v>228531931.53999999</v>
      </c>
      <c r="AL108" s="33">
        <f t="shared" si="20"/>
        <v>0.62469157003253795</v>
      </c>
      <c r="AM108" s="34">
        <f t="shared" si="21"/>
        <v>39.558050934200971</v>
      </c>
      <c r="AN108" s="35">
        <f t="shared" si="22"/>
        <v>14.660243514327545</v>
      </c>
      <c r="AO108" s="36">
        <f t="shared" si="23"/>
        <v>0</v>
      </c>
      <c r="AP108" s="37">
        <f t="shared" si="24"/>
        <v>43.16449145931702</v>
      </c>
      <c r="AQ108" s="37">
        <f t="shared" si="26"/>
        <v>7</v>
      </c>
      <c r="AR108" s="49">
        <v>112235</v>
      </c>
      <c r="AS108" s="61">
        <v>1</v>
      </c>
    </row>
    <row r="109" spans="1:45" x14ac:dyDescent="0.2">
      <c r="A109" s="64" t="s">
        <v>154</v>
      </c>
      <c r="B109" s="41">
        <v>65073105</v>
      </c>
      <c r="C109" s="27"/>
      <c r="D109" s="42">
        <v>30702805</v>
      </c>
      <c r="E109" s="4">
        <f t="shared" si="17"/>
        <v>95775910</v>
      </c>
      <c r="F109" s="28">
        <f t="shared" si="25"/>
        <v>0.37213857316088655</v>
      </c>
      <c r="G109" s="41">
        <v>7951191</v>
      </c>
      <c r="H109" s="43"/>
      <c r="I109" s="43"/>
      <c r="J109" s="44"/>
      <c r="K109" s="44"/>
      <c r="L109" s="44"/>
      <c r="M109" s="44"/>
      <c r="N109" s="43"/>
      <c r="O109" s="44"/>
      <c r="P109" s="43"/>
      <c r="Q109" s="44"/>
      <c r="R109" s="50"/>
      <c r="S109" s="44">
        <v>9415964</v>
      </c>
      <c r="T109" s="44"/>
      <c r="U109" s="44"/>
      <c r="V109" s="41">
        <v>9415964</v>
      </c>
      <c r="W109" s="41">
        <v>6738196.2300000004</v>
      </c>
      <c r="X109" s="41">
        <v>1636300.5</v>
      </c>
      <c r="Y109" s="41"/>
      <c r="Z109" s="41"/>
      <c r="AA109" s="41"/>
      <c r="AB109" s="41"/>
      <c r="AC109" s="41"/>
      <c r="AD109" s="45"/>
      <c r="AF109" s="46"/>
      <c r="AG109" s="56">
        <f t="shared" si="14"/>
        <v>25741651.73</v>
      </c>
      <c r="AH109" s="30">
        <f t="shared" si="18"/>
        <v>9415964</v>
      </c>
      <c r="AI109" s="43">
        <f t="shared" si="15"/>
        <v>0</v>
      </c>
      <c r="AJ109" s="47">
        <f t="shared" si="16"/>
        <v>35157615.730000004</v>
      </c>
      <c r="AK109" s="1">
        <f t="shared" si="19"/>
        <v>130933525.73</v>
      </c>
      <c r="AL109" s="33">
        <f t="shared" si="20"/>
        <v>0.35790652626525038</v>
      </c>
      <c r="AM109" s="34">
        <f t="shared" si="21"/>
        <v>39.558050487985781</v>
      </c>
      <c r="AN109" s="35">
        <f t="shared" si="22"/>
        <v>14.469824361385552</v>
      </c>
      <c r="AO109" s="36">
        <f t="shared" si="23"/>
        <v>0</v>
      </c>
      <c r="AP109" s="37">
        <f t="shared" si="24"/>
        <v>36.708203273662456</v>
      </c>
      <c r="AQ109" s="37">
        <f t="shared" si="26"/>
        <v>5</v>
      </c>
      <c r="AR109" s="49">
        <v>29206</v>
      </c>
      <c r="AS109" s="61">
        <v>1</v>
      </c>
    </row>
    <row r="110" spans="1:45" x14ac:dyDescent="0.2">
      <c r="A110" s="64" t="s">
        <v>155</v>
      </c>
      <c r="B110" s="41">
        <v>62876484</v>
      </c>
      <c r="C110" s="27"/>
      <c r="D110" s="42">
        <v>27129509</v>
      </c>
      <c r="E110" s="4">
        <f t="shared" si="17"/>
        <v>90005993</v>
      </c>
      <c r="F110" s="28">
        <f t="shared" si="25"/>
        <v>0.34971948385506069</v>
      </c>
      <c r="G110" s="41">
        <v>7682788</v>
      </c>
      <c r="H110" s="43"/>
      <c r="I110" s="43"/>
      <c r="J110" s="44">
        <v>1628361</v>
      </c>
      <c r="K110" s="44"/>
      <c r="L110" s="44"/>
      <c r="M110" s="44"/>
      <c r="N110" s="43"/>
      <c r="O110" s="44"/>
      <c r="P110" s="43"/>
      <c r="Q110" s="44"/>
      <c r="R110" s="50"/>
      <c r="S110" s="44">
        <v>8633771</v>
      </c>
      <c r="T110" s="44"/>
      <c r="U110" s="44"/>
      <c r="V110" s="41">
        <v>8633771</v>
      </c>
      <c r="W110" s="41">
        <v>6510740.3799999999</v>
      </c>
      <c r="X110" s="41">
        <v>2045411.13</v>
      </c>
      <c r="Y110" s="41"/>
      <c r="Z110" s="41">
        <v>421949</v>
      </c>
      <c r="AA110" s="41"/>
      <c r="AB110" s="41"/>
      <c r="AC110" s="41"/>
      <c r="AD110" s="45"/>
      <c r="AF110" s="46"/>
      <c r="AG110" s="56">
        <f t="shared" si="14"/>
        <v>24872710.509999998</v>
      </c>
      <c r="AH110" s="30">
        <f t="shared" si="18"/>
        <v>10684081</v>
      </c>
      <c r="AI110" s="43">
        <f t="shared" si="15"/>
        <v>0</v>
      </c>
      <c r="AJ110" s="47">
        <f t="shared" si="16"/>
        <v>35556791.509999998</v>
      </c>
      <c r="AK110" s="1">
        <f t="shared" si="19"/>
        <v>125562784.50999999</v>
      </c>
      <c r="AL110" s="33">
        <f t="shared" si="20"/>
        <v>0.34322561606442337</v>
      </c>
      <c r="AM110" s="34">
        <f t="shared" si="21"/>
        <v>39.55804925415358</v>
      </c>
      <c r="AN110" s="35">
        <f t="shared" si="22"/>
        <v>16.99217309924645</v>
      </c>
      <c r="AO110" s="36">
        <f t="shared" si="23"/>
        <v>0</v>
      </c>
      <c r="AP110" s="37">
        <f t="shared" si="24"/>
        <v>39.504915533791177</v>
      </c>
      <c r="AQ110" s="37">
        <f t="shared" si="26"/>
        <v>7</v>
      </c>
      <c r="AR110" s="49">
        <v>35828</v>
      </c>
      <c r="AS110" s="61">
        <v>1</v>
      </c>
    </row>
    <row r="111" spans="1:45" x14ac:dyDescent="0.2">
      <c r="A111" s="64" t="s">
        <v>156</v>
      </c>
      <c r="B111" s="41">
        <v>40016009</v>
      </c>
      <c r="C111" s="27"/>
      <c r="D111" s="42">
        <v>27280809</v>
      </c>
      <c r="E111" s="4">
        <f t="shared" si="17"/>
        <v>67296818</v>
      </c>
      <c r="F111" s="28">
        <f t="shared" si="25"/>
        <v>0.26148268211482267</v>
      </c>
      <c r="G111" s="41">
        <v>4889500</v>
      </c>
      <c r="H111" s="43"/>
      <c r="I111" s="43"/>
      <c r="J111" s="44"/>
      <c r="K111" s="44"/>
      <c r="L111" s="44"/>
      <c r="M111" s="44"/>
      <c r="N111" s="43"/>
      <c r="O111" s="44"/>
      <c r="P111" s="43"/>
      <c r="Q111" s="44"/>
      <c r="R111" s="50"/>
      <c r="S111" s="44">
        <v>6145346</v>
      </c>
      <c r="T111" s="44"/>
      <c r="U111" s="44"/>
      <c r="V111" s="41">
        <v>6145346</v>
      </c>
      <c r="W111" s="41">
        <v>4143581.68</v>
      </c>
      <c r="X111" s="41">
        <v>651125.77</v>
      </c>
      <c r="Y111" s="41"/>
      <c r="Z111" s="41"/>
      <c r="AA111" s="41"/>
      <c r="AB111" s="41"/>
      <c r="AC111" s="41"/>
      <c r="AD111" s="45"/>
      <c r="AF111" s="46"/>
      <c r="AG111" s="56">
        <f t="shared" si="14"/>
        <v>15829553.449999999</v>
      </c>
      <c r="AH111" s="30">
        <f t="shared" si="18"/>
        <v>6145346</v>
      </c>
      <c r="AI111" s="43">
        <f t="shared" si="15"/>
        <v>0</v>
      </c>
      <c r="AJ111" s="47">
        <f t="shared" si="16"/>
        <v>21974899.449999999</v>
      </c>
      <c r="AK111" s="1">
        <f t="shared" si="19"/>
        <v>89271717.450000003</v>
      </c>
      <c r="AL111" s="33">
        <f t="shared" si="20"/>
        <v>0.24402405807164265</v>
      </c>
      <c r="AM111" s="34">
        <f t="shared" si="21"/>
        <v>39.558051503836879</v>
      </c>
      <c r="AN111" s="35">
        <f t="shared" si="22"/>
        <v>15.357218657162939</v>
      </c>
      <c r="AO111" s="36">
        <f t="shared" si="23"/>
        <v>0</v>
      </c>
      <c r="AP111" s="37">
        <f t="shared" si="24"/>
        <v>32.653697608704171</v>
      </c>
      <c r="AQ111" s="37">
        <f t="shared" si="26"/>
        <v>5</v>
      </c>
      <c r="AR111" s="49">
        <v>6939</v>
      </c>
      <c r="AS111" s="61">
        <v>1</v>
      </c>
    </row>
    <row r="112" spans="1:45" x14ac:dyDescent="0.2">
      <c r="A112" s="64" t="s">
        <v>157</v>
      </c>
      <c r="B112" s="41">
        <v>18695661</v>
      </c>
      <c r="C112" s="27"/>
      <c r="D112" s="42">
        <v>17605370</v>
      </c>
      <c r="E112" s="4">
        <f t="shared" si="17"/>
        <v>36301031</v>
      </c>
      <c r="F112" s="28">
        <f t="shared" si="25"/>
        <v>0.141048139146985</v>
      </c>
      <c r="G112" s="41">
        <v>2284396</v>
      </c>
      <c r="H112" s="43"/>
      <c r="I112" s="43"/>
      <c r="J112" s="44"/>
      <c r="K112" s="44"/>
      <c r="L112" s="44"/>
      <c r="M112" s="44"/>
      <c r="N112" s="43"/>
      <c r="O112" s="44"/>
      <c r="P112" s="43"/>
      <c r="Q112" s="44"/>
      <c r="R112" s="50"/>
      <c r="S112" s="44">
        <v>999740</v>
      </c>
      <c r="T112" s="44"/>
      <c r="U112" s="44"/>
      <c r="V112" s="41">
        <v>999741</v>
      </c>
      <c r="W112" s="41">
        <v>1935900.12</v>
      </c>
      <c r="X112" s="41">
        <v>2175601.38</v>
      </c>
      <c r="Y112" s="41"/>
      <c r="Z112" s="41"/>
      <c r="AA112" s="41"/>
      <c r="AB112" s="41"/>
      <c r="AC112" s="41"/>
      <c r="AD112" s="45"/>
      <c r="AF112" s="46"/>
      <c r="AG112" s="56">
        <f t="shared" si="14"/>
        <v>7395638.5</v>
      </c>
      <c r="AH112" s="30">
        <f t="shared" si="18"/>
        <v>999740</v>
      </c>
      <c r="AI112" s="43">
        <f t="shared" si="15"/>
        <v>0</v>
      </c>
      <c r="AJ112" s="47">
        <f t="shared" si="16"/>
        <v>8395378.5</v>
      </c>
      <c r="AK112" s="1">
        <f t="shared" si="19"/>
        <v>44696409.5</v>
      </c>
      <c r="AL112" s="33">
        <f t="shared" si="20"/>
        <v>0.12217754445612405</v>
      </c>
      <c r="AM112" s="34">
        <f t="shared" si="21"/>
        <v>39.558047720270494</v>
      </c>
      <c r="AN112" s="35">
        <f t="shared" si="22"/>
        <v>5.3474439871369084</v>
      </c>
      <c r="AO112" s="36">
        <f t="shared" si="23"/>
        <v>0</v>
      </c>
      <c r="AP112" s="37">
        <f t="shared" si="24"/>
        <v>23.127107601985188</v>
      </c>
      <c r="AQ112" s="37">
        <f t="shared" si="26"/>
        <v>5</v>
      </c>
      <c r="AR112" s="49">
        <v>20523</v>
      </c>
      <c r="AS112" s="61">
        <v>0</v>
      </c>
    </row>
    <row r="113" spans="1:45" x14ac:dyDescent="0.2">
      <c r="A113" s="64" t="s">
        <v>158</v>
      </c>
      <c r="B113" s="41">
        <v>14538669</v>
      </c>
      <c r="C113" s="27"/>
      <c r="D113" s="42">
        <v>17010276</v>
      </c>
      <c r="E113" s="4">
        <f t="shared" si="17"/>
        <v>31548945</v>
      </c>
      <c r="F113" s="28">
        <f t="shared" si="25"/>
        <v>0.1225838457398242</v>
      </c>
      <c r="G113" s="41">
        <v>1776459</v>
      </c>
      <c r="H113" s="43"/>
      <c r="I113" s="43"/>
      <c r="J113" s="44"/>
      <c r="K113" s="44"/>
      <c r="L113" s="44"/>
      <c r="M113" s="44"/>
      <c r="N113" s="43"/>
      <c r="O113" s="44"/>
      <c r="P113" s="43"/>
      <c r="Q113" s="44"/>
      <c r="R113" s="50"/>
      <c r="S113" s="44">
        <v>1074391</v>
      </c>
      <c r="T113" s="44"/>
      <c r="U113" s="44"/>
      <c r="V113" s="41">
        <v>1074391</v>
      </c>
      <c r="W113" s="41">
        <v>1505451.53</v>
      </c>
      <c r="X113" s="41">
        <v>1394912.04</v>
      </c>
      <c r="Y113" s="41"/>
      <c r="Z113" s="41"/>
      <c r="AA113" s="41"/>
      <c r="AB113" s="41"/>
      <c r="AC113" s="41"/>
      <c r="AD113" s="45"/>
      <c r="AF113" s="46"/>
      <c r="AG113" s="56">
        <f t="shared" si="14"/>
        <v>5751213.5700000003</v>
      </c>
      <c r="AH113" s="30">
        <f t="shared" si="18"/>
        <v>1074391</v>
      </c>
      <c r="AI113" s="43">
        <f t="shared" si="15"/>
        <v>0</v>
      </c>
      <c r="AJ113" s="47">
        <f t="shared" si="16"/>
        <v>6825604.5700000003</v>
      </c>
      <c r="AK113" s="1">
        <f t="shared" si="19"/>
        <v>38374549.57</v>
      </c>
      <c r="AL113" s="33">
        <f t="shared" si="20"/>
        <v>0.10489675319607966</v>
      </c>
      <c r="AM113" s="34">
        <f t="shared" si="21"/>
        <v>39.558047370085944</v>
      </c>
      <c r="AN113" s="35">
        <f t="shared" si="22"/>
        <v>7.389885552797165</v>
      </c>
      <c r="AO113" s="36">
        <f t="shared" si="23"/>
        <v>0</v>
      </c>
      <c r="AP113" s="37">
        <f t="shared" si="24"/>
        <v>21.634969315138747</v>
      </c>
      <c r="AQ113" s="37">
        <f t="shared" si="26"/>
        <v>5</v>
      </c>
      <c r="AR113" s="49">
        <v>9142</v>
      </c>
      <c r="AS113" s="61">
        <v>1</v>
      </c>
    </row>
    <row r="114" spans="1:45" x14ac:dyDescent="0.2">
      <c r="A114" s="64" t="s">
        <v>159</v>
      </c>
      <c r="B114" s="41">
        <v>22387792</v>
      </c>
      <c r="C114" s="27"/>
      <c r="D114" s="42">
        <v>17693610</v>
      </c>
      <c r="E114" s="4">
        <f t="shared" si="17"/>
        <v>40081402</v>
      </c>
      <c r="F114" s="28">
        <f t="shared" si="25"/>
        <v>0.15573682098732244</v>
      </c>
      <c r="G114" s="41">
        <v>2735533</v>
      </c>
      <c r="H114" s="43"/>
      <c r="I114" s="43"/>
      <c r="J114" s="44"/>
      <c r="K114" s="44"/>
      <c r="L114" s="44"/>
      <c r="M114" s="44"/>
      <c r="N114" s="43"/>
      <c r="O114" s="44"/>
      <c r="P114" s="43"/>
      <c r="Q114" s="44"/>
      <c r="R114" s="50"/>
      <c r="S114" s="44">
        <v>1307091</v>
      </c>
      <c r="T114" s="44"/>
      <c r="U114" s="44"/>
      <c r="V114" s="41">
        <v>1307090</v>
      </c>
      <c r="W114" s="41">
        <v>2318213.27</v>
      </c>
      <c r="X114" s="41">
        <v>2495338.02</v>
      </c>
      <c r="Y114" s="41"/>
      <c r="Z114" s="41"/>
      <c r="AA114" s="41"/>
      <c r="AB114" s="41"/>
      <c r="AC114" s="41"/>
      <c r="AD114" s="45"/>
      <c r="AF114" s="46"/>
      <c r="AG114" s="56">
        <f t="shared" si="14"/>
        <v>8856174.2899999991</v>
      </c>
      <c r="AH114" s="30">
        <f t="shared" si="18"/>
        <v>1307091</v>
      </c>
      <c r="AI114" s="43">
        <f t="shared" si="15"/>
        <v>0</v>
      </c>
      <c r="AJ114" s="47">
        <f t="shared" si="16"/>
        <v>10163265.289999999</v>
      </c>
      <c r="AK114" s="1">
        <f t="shared" si="19"/>
        <v>50244667.289999999</v>
      </c>
      <c r="AL114" s="33">
        <f t="shared" si="20"/>
        <v>0.13734369583997874</v>
      </c>
      <c r="AM114" s="34">
        <f t="shared" si="21"/>
        <v>39.558051504141183</v>
      </c>
      <c r="AN114" s="35">
        <f t="shared" si="22"/>
        <v>5.8384096118098654</v>
      </c>
      <c r="AO114" s="36">
        <f t="shared" si="23"/>
        <v>0</v>
      </c>
      <c r="AP114" s="37">
        <f t="shared" si="24"/>
        <v>25.356561354814882</v>
      </c>
      <c r="AQ114" s="37">
        <f t="shared" si="26"/>
        <v>5</v>
      </c>
      <c r="AR114" s="49">
        <v>24627</v>
      </c>
      <c r="AS114" s="61">
        <v>1</v>
      </c>
    </row>
    <row r="115" spans="1:45" x14ac:dyDescent="0.2">
      <c r="A115" s="64" t="s">
        <v>160</v>
      </c>
      <c r="B115" s="41">
        <v>15229489</v>
      </c>
      <c r="C115" s="27"/>
      <c r="D115" s="42">
        <v>19499603</v>
      </c>
      <c r="E115" s="4">
        <f t="shared" si="17"/>
        <v>34729092</v>
      </c>
      <c r="F115" s="28">
        <f t="shared" si="25"/>
        <v>0.13494034923868811</v>
      </c>
      <c r="G115" s="41">
        <v>1860870</v>
      </c>
      <c r="H115" s="43"/>
      <c r="I115" s="43"/>
      <c r="J115" s="44"/>
      <c r="K115" s="44"/>
      <c r="L115" s="44"/>
      <c r="M115" s="44"/>
      <c r="N115" s="43"/>
      <c r="O115" s="44"/>
      <c r="P115" s="43"/>
      <c r="Q115" s="44"/>
      <c r="R115" s="50"/>
      <c r="S115" s="44">
        <v>965664</v>
      </c>
      <c r="T115" s="44"/>
      <c r="U115" s="44"/>
      <c r="V115" s="41">
        <v>965665</v>
      </c>
      <c r="W115" s="41">
        <v>1576984.59</v>
      </c>
      <c r="X115" s="41">
        <v>1620969.48</v>
      </c>
      <c r="Y115" s="41"/>
      <c r="Z115" s="41"/>
      <c r="AA115" s="41"/>
      <c r="AB115" s="41"/>
      <c r="AC115" s="41"/>
      <c r="AD115" s="45"/>
      <c r="AF115" s="46"/>
      <c r="AG115" s="56">
        <f t="shared" si="14"/>
        <v>6024489.0700000003</v>
      </c>
      <c r="AH115" s="30">
        <f t="shared" si="18"/>
        <v>965664</v>
      </c>
      <c r="AI115" s="43">
        <f t="shared" si="15"/>
        <v>0</v>
      </c>
      <c r="AJ115" s="47">
        <f t="shared" si="16"/>
        <v>6990153.0700000003</v>
      </c>
      <c r="AK115" s="1">
        <f t="shared" si="19"/>
        <v>41719245.07</v>
      </c>
      <c r="AL115" s="33">
        <f t="shared" si="20"/>
        <v>0.11403947154224679</v>
      </c>
      <c r="AM115" s="34">
        <f t="shared" si="21"/>
        <v>39.558051291149695</v>
      </c>
      <c r="AN115" s="35">
        <f t="shared" si="22"/>
        <v>6.340751157179338</v>
      </c>
      <c r="AO115" s="36">
        <f t="shared" si="23"/>
        <v>0</v>
      </c>
      <c r="AP115" s="37">
        <f t="shared" si="24"/>
        <v>20.127658592398561</v>
      </c>
      <c r="AQ115" s="37">
        <f t="shared" si="26"/>
        <v>5</v>
      </c>
      <c r="AR115" s="49">
        <v>11766</v>
      </c>
      <c r="AS115" s="61">
        <v>1</v>
      </c>
    </row>
    <row r="116" spans="1:45" x14ac:dyDescent="0.2">
      <c r="A116" s="64" t="s">
        <v>161</v>
      </c>
      <c r="B116" s="41">
        <v>96328670</v>
      </c>
      <c r="C116" s="27"/>
      <c r="D116" s="42">
        <v>29072812</v>
      </c>
      <c r="E116" s="4">
        <f t="shared" si="17"/>
        <v>125401482</v>
      </c>
      <c r="F116" s="28">
        <f t="shared" si="25"/>
        <v>0.48724912750753924</v>
      </c>
      <c r="G116" s="41">
        <v>11770264</v>
      </c>
      <c r="H116" s="43"/>
      <c r="I116" s="43"/>
      <c r="J116" s="44">
        <v>3185495</v>
      </c>
      <c r="K116" s="44"/>
      <c r="L116" s="44"/>
      <c r="M116" s="44"/>
      <c r="N116" s="43"/>
      <c r="O116" s="44"/>
      <c r="P116" s="43"/>
      <c r="Q116" s="44"/>
      <c r="R116" s="50"/>
      <c r="S116" s="44">
        <v>10432882</v>
      </c>
      <c r="T116" s="44"/>
      <c r="U116" s="44"/>
      <c r="V116" s="41">
        <v>10432882</v>
      </c>
      <c r="W116" s="41">
        <v>9974650.5899999999</v>
      </c>
      <c r="X116" s="41">
        <v>5927947.0300000003</v>
      </c>
      <c r="Y116" s="41"/>
      <c r="Z116" s="41">
        <v>3036110</v>
      </c>
      <c r="AA116" s="41"/>
      <c r="AB116" s="41"/>
      <c r="AC116" s="41"/>
      <c r="AD116" s="45"/>
      <c r="AF116" s="46"/>
      <c r="AG116" s="56">
        <f t="shared" si="14"/>
        <v>38105743.619999997</v>
      </c>
      <c r="AH116" s="30">
        <f t="shared" si="18"/>
        <v>16654487</v>
      </c>
      <c r="AI116" s="43">
        <f t="shared" si="15"/>
        <v>0</v>
      </c>
      <c r="AJ116" s="47">
        <f t="shared" si="16"/>
        <v>54760230.619999997</v>
      </c>
      <c r="AK116" s="1">
        <f t="shared" si="19"/>
        <v>180161712.62</v>
      </c>
      <c r="AL116" s="33">
        <f t="shared" si="20"/>
        <v>0.4924716749993418</v>
      </c>
      <c r="AM116" s="34">
        <f t="shared" si="21"/>
        <v>39.558050183813393</v>
      </c>
      <c r="AN116" s="35">
        <f t="shared" si="22"/>
        <v>17.289231752083779</v>
      </c>
      <c r="AO116" s="36">
        <f t="shared" si="23"/>
        <v>0</v>
      </c>
      <c r="AP116" s="37">
        <f t="shared" si="24"/>
        <v>43.667929394965206</v>
      </c>
      <c r="AQ116" s="37">
        <f t="shared" si="26"/>
        <v>7</v>
      </c>
      <c r="AR116" s="49">
        <v>268137</v>
      </c>
      <c r="AS116" s="61">
        <v>1</v>
      </c>
    </row>
    <row r="117" spans="1:45" x14ac:dyDescent="0.2">
      <c r="A117" s="64" t="s">
        <v>162</v>
      </c>
      <c r="B117" s="41">
        <v>26249800</v>
      </c>
      <c r="C117" s="27"/>
      <c r="D117" s="42">
        <v>20912539</v>
      </c>
      <c r="E117" s="4">
        <f t="shared" si="17"/>
        <v>47162339</v>
      </c>
      <c r="F117" s="28">
        <f t="shared" si="25"/>
        <v>0.18324989595389943</v>
      </c>
      <c r="G117" s="41">
        <v>3207426</v>
      </c>
      <c r="H117" s="43"/>
      <c r="I117" s="43"/>
      <c r="J117" s="44"/>
      <c r="K117" s="44"/>
      <c r="L117" s="44"/>
      <c r="M117" s="44"/>
      <c r="N117" s="43"/>
      <c r="O117" s="44"/>
      <c r="P117" s="43"/>
      <c r="Q117" s="44"/>
      <c r="R117" s="50"/>
      <c r="S117" s="44">
        <v>1703746</v>
      </c>
      <c r="T117" s="44">
        <v>8000000</v>
      </c>
      <c r="U117" s="44"/>
      <c r="V117" s="41">
        <v>1703745</v>
      </c>
      <c r="W117" s="41">
        <v>2718116.83</v>
      </c>
      <c r="X117" s="41">
        <v>2754621.16</v>
      </c>
      <c r="Y117" s="41"/>
      <c r="Z117" s="41"/>
      <c r="AA117" s="41"/>
      <c r="AB117" s="41"/>
      <c r="AC117" s="41"/>
      <c r="AD117" s="45"/>
      <c r="AF117" s="46"/>
      <c r="AG117" s="56">
        <f t="shared" si="14"/>
        <v>10383908.99</v>
      </c>
      <c r="AH117" s="30">
        <f t="shared" si="18"/>
        <v>9703746</v>
      </c>
      <c r="AI117" s="43">
        <f t="shared" si="15"/>
        <v>0</v>
      </c>
      <c r="AJ117" s="47">
        <f t="shared" si="16"/>
        <v>20087654.990000002</v>
      </c>
      <c r="AK117" s="1">
        <f t="shared" si="19"/>
        <v>67249993.99000001</v>
      </c>
      <c r="AL117" s="33">
        <f t="shared" si="20"/>
        <v>0.18382772178573539</v>
      </c>
      <c r="AM117" s="34">
        <f t="shared" si="21"/>
        <v>39.558049927999448</v>
      </c>
      <c r="AN117" s="35">
        <f t="shared" si="22"/>
        <v>36.966933081394906</v>
      </c>
      <c r="AO117" s="36">
        <f t="shared" si="23"/>
        <v>0</v>
      </c>
      <c r="AP117" s="37">
        <f t="shared" si="24"/>
        <v>42.592575805029519</v>
      </c>
      <c r="AQ117" s="37">
        <f t="shared" si="26"/>
        <v>6</v>
      </c>
      <c r="AR117" s="49">
        <v>45294</v>
      </c>
      <c r="AS117" s="61">
        <v>1</v>
      </c>
    </row>
    <row r="118" spans="1:45" x14ac:dyDescent="0.2">
      <c r="A118" s="64" t="s">
        <v>163</v>
      </c>
      <c r="B118" s="41">
        <v>20746622</v>
      </c>
      <c r="C118" s="27"/>
      <c r="D118" s="42">
        <v>21185519</v>
      </c>
      <c r="E118" s="4">
        <f t="shared" si="17"/>
        <v>41932141</v>
      </c>
      <c r="F118" s="28">
        <f t="shared" si="25"/>
        <v>0.16292789200667593</v>
      </c>
      <c r="G118" s="41">
        <v>2535000</v>
      </c>
      <c r="H118" s="43"/>
      <c r="I118" s="43"/>
      <c r="J118" s="44"/>
      <c r="K118" s="44"/>
      <c r="L118" s="44"/>
      <c r="M118" s="44"/>
      <c r="N118" s="43"/>
      <c r="O118" s="44"/>
      <c r="P118" s="43"/>
      <c r="Q118" s="44"/>
      <c r="R118" s="50"/>
      <c r="S118" s="44">
        <v>2561646</v>
      </c>
      <c r="T118" s="44"/>
      <c r="U118" s="44"/>
      <c r="V118" s="41">
        <v>2561646</v>
      </c>
      <c r="W118" s="41">
        <v>2148273.23</v>
      </c>
      <c r="X118" s="41">
        <v>962039.43</v>
      </c>
      <c r="Y118" s="41"/>
      <c r="Z118" s="41"/>
      <c r="AA118" s="41"/>
      <c r="AB118" s="41"/>
      <c r="AC118" s="41"/>
      <c r="AD118" s="45"/>
      <c r="AF118" s="46"/>
      <c r="AG118" s="56">
        <f t="shared" si="14"/>
        <v>8206958.6600000001</v>
      </c>
      <c r="AH118" s="30">
        <f t="shared" si="18"/>
        <v>2561646</v>
      </c>
      <c r="AI118" s="43">
        <f t="shared" si="15"/>
        <v>0</v>
      </c>
      <c r="AJ118" s="47">
        <f t="shared" si="16"/>
        <v>10768604.66</v>
      </c>
      <c r="AK118" s="1">
        <f t="shared" si="19"/>
        <v>52700745.659999996</v>
      </c>
      <c r="AL118" s="33">
        <f t="shared" si="20"/>
        <v>0.1440573810687307</v>
      </c>
      <c r="AM118" s="34">
        <f t="shared" si="21"/>
        <v>39.558047859550342</v>
      </c>
      <c r="AN118" s="35">
        <f t="shared" si="22"/>
        <v>12.347292007344619</v>
      </c>
      <c r="AO118" s="36">
        <f t="shared" si="23"/>
        <v>0</v>
      </c>
      <c r="AP118" s="37">
        <f t="shared" si="24"/>
        <v>25.681027496306474</v>
      </c>
      <c r="AQ118" s="37">
        <f t="shared" si="26"/>
        <v>5</v>
      </c>
      <c r="AR118" s="49">
        <v>25497</v>
      </c>
      <c r="AS118" s="61">
        <v>1</v>
      </c>
    </row>
    <row r="119" spans="1:45" x14ac:dyDescent="0.2">
      <c r="A119" s="64" t="s">
        <v>164</v>
      </c>
      <c r="B119" s="41">
        <v>18037588</v>
      </c>
      <c r="C119" s="27"/>
      <c r="D119" s="42">
        <v>19196877</v>
      </c>
      <c r="E119" s="4">
        <f t="shared" si="17"/>
        <v>37234465</v>
      </c>
      <c r="F119" s="28">
        <f t="shared" si="25"/>
        <v>0.14467500937875682</v>
      </c>
      <c r="G119" s="41">
        <v>2203987</v>
      </c>
      <c r="H119" s="43"/>
      <c r="I119" s="43"/>
      <c r="J119" s="44"/>
      <c r="K119" s="44"/>
      <c r="L119" s="44"/>
      <c r="M119" s="44"/>
      <c r="N119" s="43"/>
      <c r="O119" s="44"/>
      <c r="P119" s="43"/>
      <c r="Q119" s="44"/>
      <c r="R119" s="50"/>
      <c r="S119" s="44">
        <v>1474949</v>
      </c>
      <c r="T119" s="44"/>
      <c r="U119" s="44"/>
      <c r="V119" s="41">
        <v>1474950</v>
      </c>
      <c r="W119" s="41">
        <v>1867757.9</v>
      </c>
      <c r="X119" s="41">
        <v>1588622.75</v>
      </c>
      <c r="Y119" s="41"/>
      <c r="Z119" s="41"/>
      <c r="AA119" s="41"/>
      <c r="AB119" s="41"/>
      <c r="AC119" s="41"/>
      <c r="AD119" s="45"/>
      <c r="AF119" s="46"/>
      <c r="AG119" s="56">
        <f t="shared" si="14"/>
        <v>7135317.6500000004</v>
      </c>
      <c r="AH119" s="30">
        <f t="shared" si="18"/>
        <v>1474949</v>
      </c>
      <c r="AI119" s="43">
        <f t="shared" si="15"/>
        <v>0</v>
      </c>
      <c r="AJ119" s="47">
        <f t="shared" si="16"/>
        <v>8610266.6500000004</v>
      </c>
      <c r="AK119" s="1">
        <f t="shared" si="19"/>
        <v>45844731.649999999</v>
      </c>
      <c r="AL119" s="33">
        <f t="shared" si="20"/>
        <v>0.12531648071747131</v>
      </c>
      <c r="AM119" s="34">
        <f t="shared" si="21"/>
        <v>39.558047617009549</v>
      </c>
      <c r="AN119" s="35">
        <f t="shared" si="22"/>
        <v>8.1770855393747777</v>
      </c>
      <c r="AO119" s="36">
        <f t="shared" si="23"/>
        <v>0</v>
      </c>
      <c r="AP119" s="37">
        <f t="shared" si="24"/>
        <v>23.12445378226866</v>
      </c>
      <c r="AQ119" s="37">
        <f t="shared" si="26"/>
        <v>5</v>
      </c>
      <c r="AR119" s="49">
        <v>10990</v>
      </c>
      <c r="AS119" s="61">
        <v>1</v>
      </c>
    </row>
    <row r="120" spans="1:45" x14ac:dyDescent="0.2">
      <c r="A120" s="64" t="s">
        <v>165</v>
      </c>
      <c r="B120" s="41">
        <v>30165823</v>
      </c>
      <c r="C120" s="27"/>
      <c r="D120" s="42">
        <v>17593176</v>
      </c>
      <c r="E120" s="4">
        <f t="shared" si="17"/>
        <v>47758999</v>
      </c>
      <c r="F120" s="28">
        <f t="shared" si="25"/>
        <v>0.1855682263259332</v>
      </c>
      <c r="G120" s="41">
        <v>3685919</v>
      </c>
      <c r="H120" s="43"/>
      <c r="I120" s="43"/>
      <c r="J120" s="44"/>
      <c r="K120" s="44"/>
      <c r="L120" s="44"/>
      <c r="M120" s="44"/>
      <c r="N120" s="43"/>
      <c r="O120" s="44"/>
      <c r="P120" s="43"/>
      <c r="Q120" s="44"/>
      <c r="R120" s="50"/>
      <c r="S120" s="44">
        <v>2691970</v>
      </c>
      <c r="T120" s="44"/>
      <c r="U120" s="44"/>
      <c r="V120" s="41">
        <v>2691970</v>
      </c>
      <c r="W120" s="41">
        <v>3123613.6</v>
      </c>
      <c r="X120" s="41">
        <v>2431508.5299999998</v>
      </c>
      <c r="Y120" s="41"/>
      <c r="Z120" s="41"/>
      <c r="AA120" s="41"/>
      <c r="AB120" s="41"/>
      <c r="AC120" s="41"/>
      <c r="AD120" s="45"/>
      <c r="AF120" s="46"/>
      <c r="AG120" s="56">
        <f t="shared" si="14"/>
        <v>11933011.129999999</v>
      </c>
      <c r="AH120" s="30">
        <f t="shared" si="18"/>
        <v>2691970</v>
      </c>
      <c r="AI120" s="43">
        <f t="shared" si="15"/>
        <v>0</v>
      </c>
      <c r="AJ120" s="47">
        <f t="shared" si="16"/>
        <v>14624981.129999999</v>
      </c>
      <c r="AK120" s="1">
        <f t="shared" si="19"/>
        <v>62383980.129999995</v>
      </c>
      <c r="AL120" s="33">
        <f t="shared" si="20"/>
        <v>0.17052648279685717</v>
      </c>
      <c r="AM120" s="34">
        <f t="shared" si="21"/>
        <v>39.558049286439157</v>
      </c>
      <c r="AN120" s="35">
        <f t="shared" si="22"/>
        <v>8.9239070321403133</v>
      </c>
      <c r="AO120" s="36">
        <f t="shared" si="23"/>
        <v>0</v>
      </c>
      <c r="AP120" s="37">
        <f t="shared" si="24"/>
        <v>30.622461601425105</v>
      </c>
      <c r="AQ120" s="37">
        <f t="shared" si="26"/>
        <v>5</v>
      </c>
      <c r="AR120" s="49">
        <v>53759</v>
      </c>
      <c r="AS120" s="61">
        <v>1</v>
      </c>
    </row>
    <row r="121" spans="1:45" x14ac:dyDescent="0.2">
      <c r="A121" s="64" t="s">
        <v>166</v>
      </c>
      <c r="B121" s="41">
        <v>22719517</v>
      </c>
      <c r="C121" s="27"/>
      <c r="D121" s="42">
        <v>19452003</v>
      </c>
      <c r="E121" s="4">
        <f t="shared" si="17"/>
        <v>42171520</v>
      </c>
      <c r="F121" s="28">
        <f t="shared" si="25"/>
        <v>0.16385800229750666</v>
      </c>
      <c r="G121" s="41">
        <v>2776066</v>
      </c>
      <c r="H121" s="43"/>
      <c r="I121" s="43"/>
      <c r="J121" s="44"/>
      <c r="K121" s="44"/>
      <c r="L121" s="44"/>
      <c r="M121" s="44"/>
      <c r="N121" s="43"/>
      <c r="O121" s="44"/>
      <c r="P121" s="43"/>
      <c r="Q121" s="44"/>
      <c r="R121" s="50"/>
      <c r="S121" s="44">
        <v>1309982</v>
      </c>
      <c r="T121" s="44"/>
      <c r="U121" s="44"/>
      <c r="V121" s="41">
        <v>1309982</v>
      </c>
      <c r="W121" s="41">
        <v>2352562.7799999998</v>
      </c>
      <c r="X121" s="41">
        <v>2548787.4900000002</v>
      </c>
      <c r="Y121" s="41"/>
      <c r="Z121" s="41"/>
      <c r="AA121" s="41"/>
      <c r="AB121" s="41"/>
      <c r="AC121" s="41"/>
      <c r="AD121" s="45"/>
      <c r="AF121" s="46"/>
      <c r="AG121" s="56">
        <f t="shared" si="14"/>
        <v>8987398.2699999996</v>
      </c>
      <c r="AH121" s="30">
        <f t="shared" si="18"/>
        <v>1309982</v>
      </c>
      <c r="AI121" s="43">
        <f t="shared" si="15"/>
        <v>0</v>
      </c>
      <c r="AJ121" s="47">
        <f t="shared" si="16"/>
        <v>10297380.27</v>
      </c>
      <c r="AK121" s="1">
        <f t="shared" si="19"/>
        <v>52468900.269999996</v>
      </c>
      <c r="AL121" s="33">
        <f t="shared" si="20"/>
        <v>0.14342363216673731</v>
      </c>
      <c r="AM121" s="34">
        <f t="shared" si="21"/>
        <v>39.558051652242426</v>
      </c>
      <c r="AN121" s="35">
        <f t="shared" si="22"/>
        <v>5.7658884209554273</v>
      </c>
      <c r="AO121" s="36">
        <f t="shared" si="23"/>
        <v>0</v>
      </c>
      <c r="AP121" s="37">
        <f t="shared" si="24"/>
        <v>24.417854205871638</v>
      </c>
      <c r="AQ121" s="37">
        <f t="shared" si="26"/>
        <v>5</v>
      </c>
      <c r="AR121" s="49">
        <v>32024</v>
      </c>
      <c r="AS121" s="61">
        <v>0</v>
      </c>
    </row>
    <row r="122" spans="1:45" x14ac:dyDescent="0.2">
      <c r="A122" s="64" t="s">
        <v>167</v>
      </c>
      <c r="B122" s="41">
        <v>17414096</v>
      </c>
      <c r="C122" s="27"/>
      <c r="D122" s="42">
        <v>13696527</v>
      </c>
      <c r="E122" s="4">
        <f t="shared" si="17"/>
        <v>31110623</v>
      </c>
      <c r="F122" s="28">
        <f t="shared" si="25"/>
        <v>0.12088073977439902</v>
      </c>
      <c r="G122" s="41">
        <v>2127804</v>
      </c>
      <c r="H122" s="43"/>
      <c r="I122" s="43"/>
      <c r="J122" s="44"/>
      <c r="K122" s="44"/>
      <c r="L122" s="44"/>
      <c r="M122" s="44"/>
      <c r="N122" s="43"/>
      <c r="O122" s="44"/>
      <c r="P122" s="43"/>
      <c r="Q122" s="44"/>
      <c r="R122" s="50"/>
      <c r="S122" s="44">
        <v>838380</v>
      </c>
      <c r="T122" s="44"/>
      <c r="U122" s="44"/>
      <c r="V122" s="41">
        <v>838381</v>
      </c>
      <c r="W122" s="41">
        <v>1803196.57</v>
      </c>
      <c r="X122" s="41">
        <v>2119295.62</v>
      </c>
      <c r="Y122" s="41"/>
      <c r="Z122" s="41"/>
      <c r="AA122" s="41"/>
      <c r="AB122" s="41"/>
      <c r="AC122" s="41"/>
      <c r="AD122" s="45"/>
      <c r="AF122" s="46"/>
      <c r="AG122" s="56">
        <f t="shared" si="14"/>
        <v>6888677.1900000004</v>
      </c>
      <c r="AH122" s="30">
        <f t="shared" si="18"/>
        <v>838380</v>
      </c>
      <c r="AI122" s="43">
        <f t="shared" si="15"/>
        <v>0</v>
      </c>
      <c r="AJ122" s="47">
        <f t="shared" si="16"/>
        <v>7727057.1900000004</v>
      </c>
      <c r="AK122" s="1">
        <f t="shared" si="19"/>
        <v>38837680.189999998</v>
      </c>
      <c r="AL122" s="33">
        <f t="shared" si="20"/>
        <v>0.10616271980384584</v>
      </c>
      <c r="AM122" s="34">
        <f t="shared" si="21"/>
        <v>39.558052223899537</v>
      </c>
      <c r="AN122" s="35">
        <f t="shared" si="22"/>
        <v>4.8143756644042845</v>
      </c>
      <c r="AO122" s="36">
        <f t="shared" si="23"/>
        <v>0</v>
      </c>
      <c r="AP122" s="37">
        <f t="shared" si="24"/>
        <v>24.837359219710901</v>
      </c>
      <c r="AQ122" s="37">
        <f t="shared" si="26"/>
        <v>5</v>
      </c>
      <c r="AR122" s="49">
        <v>12067</v>
      </c>
      <c r="AS122" s="61">
        <v>0</v>
      </c>
    </row>
    <row r="123" spans="1:45" x14ac:dyDescent="0.2">
      <c r="A123" s="64" t="s">
        <v>168</v>
      </c>
      <c r="B123" s="41">
        <v>17817904</v>
      </c>
      <c r="C123" s="27"/>
      <c r="D123" s="42">
        <v>22131416</v>
      </c>
      <c r="E123" s="4">
        <f t="shared" si="17"/>
        <v>39949320</v>
      </c>
      <c r="F123" s="28">
        <f t="shared" si="25"/>
        <v>0.15522361461820272</v>
      </c>
      <c r="G123" s="41">
        <v>2177145</v>
      </c>
      <c r="H123" s="43"/>
      <c r="I123" s="43"/>
      <c r="J123" s="44"/>
      <c r="K123" s="44"/>
      <c r="L123" s="44"/>
      <c r="M123" s="44"/>
      <c r="N123" s="43"/>
      <c r="O123" s="44"/>
      <c r="P123" s="43"/>
      <c r="Q123" s="44"/>
      <c r="R123" s="50"/>
      <c r="S123" s="44">
        <v>6219626</v>
      </c>
      <c r="T123" s="44"/>
      <c r="U123" s="44"/>
      <c r="V123" s="41">
        <v>6219626</v>
      </c>
      <c r="W123" s="41">
        <v>1845010.03</v>
      </c>
      <c r="X123" s="41"/>
      <c r="Y123" s="41"/>
      <c r="Z123" s="41"/>
      <c r="AA123" s="41"/>
      <c r="AB123" s="41"/>
      <c r="AC123" s="41"/>
      <c r="AD123" s="45"/>
      <c r="AF123" s="46"/>
      <c r="AG123" s="56">
        <f t="shared" ref="AG123:AG183" si="27">G123+V123+W123+X123+Y123</f>
        <v>10241781.029999999</v>
      </c>
      <c r="AH123" s="30">
        <f t="shared" si="18"/>
        <v>6219626</v>
      </c>
      <c r="AI123" s="43">
        <f t="shared" ref="AI123:AI183" si="28">H123+I123+N123+P123+R123</f>
        <v>0</v>
      </c>
      <c r="AJ123" s="47">
        <f t="shared" ref="AJ123:AJ183" si="29">AG123+AI123+AH123</f>
        <v>16461407.029999999</v>
      </c>
      <c r="AK123" s="1">
        <f t="shared" si="19"/>
        <v>56410727.030000001</v>
      </c>
      <c r="AL123" s="33">
        <f t="shared" si="20"/>
        <v>0.15419860759755441</v>
      </c>
      <c r="AM123" s="34">
        <f t="shared" si="21"/>
        <v>57.480279554766931</v>
      </c>
      <c r="AN123" s="35">
        <f t="shared" si="22"/>
        <v>34.906608543855668</v>
      </c>
      <c r="AO123" s="36">
        <f t="shared" si="23"/>
        <v>0</v>
      </c>
      <c r="AP123" s="37">
        <f t="shared" si="24"/>
        <v>41.205725228864971</v>
      </c>
      <c r="AQ123" s="37">
        <f t="shared" si="26"/>
        <v>4</v>
      </c>
      <c r="AR123" s="49">
        <v>16848</v>
      </c>
      <c r="AS123" s="61">
        <v>1</v>
      </c>
    </row>
    <row r="124" spans="1:45" x14ac:dyDescent="0.2">
      <c r="A124" s="64" t="s">
        <v>169</v>
      </c>
      <c r="B124" s="41">
        <v>25525087</v>
      </c>
      <c r="C124" s="27"/>
      <c r="D124" s="42">
        <v>18890637</v>
      </c>
      <c r="E124" s="4">
        <f t="shared" ref="E124:E183" si="30">+B124+D124</f>
        <v>44415724</v>
      </c>
      <c r="F124" s="28">
        <f t="shared" si="25"/>
        <v>0.17257788681170186</v>
      </c>
      <c r="G124" s="41">
        <v>3118874</v>
      </c>
      <c r="H124" s="43"/>
      <c r="I124" s="43"/>
      <c r="J124" s="44"/>
      <c r="K124" s="44"/>
      <c r="L124" s="44"/>
      <c r="M124" s="44"/>
      <c r="N124" s="43"/>
      <c r="O124" s="44"/>
      <c r="P124" s="43"/>
      <c r="Q124" s="44"/>
      <c r="R124" s="50"/>
      <c r="S124" s="44">
        <v>2691797</v>
      </c>
      <c r="T124" s="44"/>
      <c r="U124" s="44"/>
      <c r="V124" s="41">
        <v>2691797</v>
      </c>
      <c r="W124" s="41">
        <v>2643074.23</v>
      </c>
      <c r="X124" s="41">
        <v>1643481.24</v>
      </c>
      <c r="Y124" s="41"/>
      <c r="Z124" s="41"/>
      <c r="AA124" s="41"/>
      <c r="AB124" s="41"/>
      <c r="AC124" s="41"/>
      <c r="AD124" s="45"/>
      <c r="AF124" s="46"/>
      <c r="AG124" s="56">
        <f t="shared" si="27"/>
        <v>10097226.470000001</v>
      </c>
      <c r="AH124" s="30">
        <f t="shared" ref="AH124:AH183" si="31">J124+K124+L124+M124+O124+Q124+S124+T124+U124+Z124+AA124+AB124+AC124+AD124+AE124+AF124</f>
        <v>2691797</v>
      </c>
      <c r="AI124" s="43">
        <f t="shared" si="28"/>
        <v>0</v>
      </c>
      <c r="AJ124" s="47">
        <f t="shared" si="29"/>
        <v>12789023.470000001</v>
      </c>
      <c r="AK124" s="1">
        <f t="shared" ref="AK124:AK183" si="32">+AJ124+E124</f>
        <v>57204747.469999999</v>
      </c>
      <c r="AL124" s="33">
        <f t="shared" ref="AL124:AL183" si="33">+(AK124/$AK$6)*100</f>
        <v>0.15636906085526342</v>
      </c>
      <c r="AM124" s="34">
        <f t="shared" ref="AM124:AM183" si="34">(AG124/B124)*100</f>
        <v>39.558049185101702</v>
      </c>
      <c r="AN124" s="35">
        <f t="shared" ref="AN124:AN183" si="35">(AH124/B124)*100</f>
        <v>10.545691773744004</v>
      </c>
      <c r="AO124" s="36">
        <f t="shared" ref="AO124:AO183" si="36">(AI124/B124)*100</f>
        <v>0</v>
      </c>
      <c r="AP124" s="37">
        <f t="shared" ref="AP124:AP183" si="37">(AJ124/E124)*100</f>
        <v>28.793909719900096</v>
      </c>
      <c r="AQ124" s="37">
        <f t="shared" si="26"/>
        <v>5</v>
      </c>
      <c r="AR124" s="49">
        <v>44400</v>
      </c>
      <c r="AS124" s="61">
        <v>1</v>
      </c>
    </row>
    <row r="125" spans="1:45" x14ac:dyDescent="0.2">
      <c r="A125" s="64" t="s">
        <v>170</v>
      </c>
      <c r="B125" s="41">
        <v>22034006</v>
      </c>
      <c r="C125" s="27"/>
      <c r="D125" s="42">
        <v>17222472</v>
      </c>
      <c r="E125" s="4">
        <f t="shared" si="30"/>
        <v>39256478</v>
      </c>
      <c r="F125" s="28">
        <f t="shared" ref="F125:F184" si="38">(E125/$E$6)*100</f>
        <v>0.15253156780490768</v>
      </c>
      <c r="G125" s="41">
        <v>2692304</v>
      </c>
      <c r="H125" s="43"/>
      <c r="I125" s="43"/>
      <c r="J125" s="44"/>
      <c r="K125" s="44"/>
      <c r="L125" s="44"/>
      <c r="M125" s="44"/>
      <c r="N125" s="43"/>
      <c r="O125" s="44"/>
      <c r="P125" s="43"/>
      <c r="Q125" s="44"/>
      <c r="R125" s="50"/>
      <c r="S125" s="44">
        <v>1790998</v>
      </c>
      <c r="T125" s="44"/>
      <c r="U125" s="44"/>
      <c r="V125" s="41">
        <v>1790999</v>
      </c>
      <c r="W125" s="41">
        <v>2281579.39</v>
      </c>
      <c r="X125" s="41">
        <v>1951340.65</v>
      </c>
      <c r="Y125" s="41"/>
      <c r="Z125" s="41"/>
      <c r="AA125" s="41"/>
      <c r="AB125" s="41"/>
      <c r="AC125" s="41"/>
      <c r="AD125" s="45"/>
      <c r="AF125" s="46"/>
      <c r="AG125" s="56">
        <f t="shared" si="27"/>
        <v>8716223.040000001</v>
      </c>
      <c r="AH125" s="30">
        <f t="shared" si="31"/>
        <v>1790998</v>
      </c>
      <c r="AI125" s="43">
        <f t="shared" si="28"/>
        <v>0</v>
      </c>
      <c r="AJ125" s="47">
        <f t="shared" si="29"/>
        <v>10507221.040000001</v>
      </c>
      <c r="AK125" s="1">
        <f t="shared" si="32"/>
        <v>49763699.039999999</v>
      </c>
      <c r="AL125" s="33">
        <f t="shared" si="33"/>
        <v>0.13602897010688916</v>
      </c>
      <c r="AM125" s="34">
        <f t="shared" si="34"/>
        <v>39.558049680117186</v>
      </c>
      <c r="AN125" s="35">
        <f t="shared" si="35"/>
        <v>8.128335809657127</v>
      </c>
      <c r="AO125" s="36">
        <f t="shared" si="36"/>
        <v>0</v>
      </c>
      <c r="AP125" s="37">
        <f t="shared" si="37"/>
        <v>26.765572398012889</v>
      </c>
      <c r="AQ125" s="37">
        <f t="shared" si="26"/>
        <v>5</v>
      </c>
      <c r="AR125" s="49">
        <v>26535</v>
      </c>
      <c r="AS125" s="61">
        <v>1</v>
      </c>
    </row>
    <row r="126" spans="1:45" x14ac:dyDescent="0.2">
      <c r="A126" s="64" t="s">
        <v>171</v>
      </c>
      <c r="B126" s="41">
        <v>86677380</v>
      </c>
      <c r="C126" s="27"/>
      <c r="D126" s="42">
        <v>28766750</v>
      </c>
      <c r="E126" s="4">
        <f t="shared" si="30"/>
        <v>115444130</v>
      </c>
      <c r="F126" s="28">
        <f t="shared" si="38"/>
        <v>0.44855970377102028</v>
      </c>
      <c r="G126" s="41">
        <v>10590987</v>
      </c>
      <c r="H126" s="43"/>
      <c r="I126" s="43"/>
      <c r="J126" s="44">
        <v>5207380</v>
      </c>
      <c r="K126" s="44"/>
      <c r="L126" s="44"/>
      <c r="M126" s="44"/>
      <c r="N126" s="43"/>
      <c r="O126" s="44"/>
      <c r="P126" s="43"/>
      <c r="Q126" s="44"/>
      <c r="R126" s="50"/>
      <c r="S126" s="44">
        <v>3647356</v>
      </c>
      <c r="T126" s="44"/>
      <c r="U126" s="44"/>
      <c r="V126" s="41">
        <v>3647356</v>
      </c>
      <c r="W126" s="41">
        <v>8975277.8800000008</v>
      </c>
      <c r="X126" s="41">
        <v>51200412.119999997</v>
      </c>
      <c r="Y126" s="41"/>
      <c r="Z126" s="41">
        <v>5219798</v>
      </c>
      <c r="AA126" s="41"/>
      <c r="AB126" s="41"/>
      <c r="AC126" s="41"/>
      <c r="AD126" s="45"/>
      <c r="AF126" s="46"/>
      <c r="AG126" s="56">
        <f t="shared" si="27"/>
        <v>74414033</v>
      </c>
      <c r="AH126" s="30">
        <f t="shared" si="31"/>
        <v>14074534</v>
      </c>
      <c r="AI126" s="43">
        <f t="shared" si="28"/>
        <v>0</v>
      </c>
      <c r="AJ126" s="47">
        <f t="shared" si="29"/>
        <v>88488567</v>
      </c>
      <c r="AK126" s="1">
        <f t="shared" si="32"/>
        <v>203932697</v>
      </c>
      <c r="AL126" s="33">
        <f t="shared" si="33"/>
        <v>0.5574496124520868</v>
      </c>
      <c r="AM126" s="34">
        <f t="shared" si="34"/>
        <v>85.851733174214544</v>
      </c>
      <c r="AN126" s="35">
        <f t="shared" si="35"/>
        <v>16.237839676280018</v>
      </c>
      <c r="AO126" s="36">
        <f t="shared" si="36"/>
        <v>0</v>
      </c>
      <c r="AP126" s="37">
        <f t="shared" si="37"/>
        <v>76.650555554448715</v>
      </c>
      <c r="AQ126" s="37">
        <f t="shared" si="26"/>
        <v>7</v>
      </c>
      <c r="AR126" s="49">
        <v>232872</v>
      </c>
      <c r="AS126" s="61">
        <v>1</v>
      </c>
    </row>
    <row r="127" spans="1:45" x14ac:dyDescent="0.2">
      <c r="A127" s="64" t="s">
        <v>172</v>
      </c>
      <c r="B127" s="41">
        <v>19083825</v>
      </c>
      <c r="C127" s="27"/>
      <c r="D127" s="42">
        <v>18046480</v>
      </c>
      <c r="E127" s="4">
        <f t="shared" si="30"/>
        <v>37130305</v>
      </c>
      <c r="F127" s="28">
        <f t="shared" si="38"/>
        <v>0.14427029431230184</v>
      </c>
      <c r="G127" s="41">
        <v>2331826</v>
      </c>
      <c r="H127" s="43"/>
      <c r="I127" s="43"/>
      <c r="J127" s="44"/>
      <c r="K127" s="44"/>
      <c r="L127" s="44"/>
      <c r="M127" s="44"/>
      <c r="N127" s="43"/>
      <c r="O127" s="44"/>
      <c r="P127" s="43"/>
      <c r="Q127" s="44"/>
      <c r="R127" s="50"/>
      <c r="S127" s="44">
        <v>1458715</v>
      </c>
      <c r="T127" s="44"/>
      <c r="U127" s="44"/>
      <c r="V127" s="41">
        <v>1458716</v>
      </c>
      <c r="W127" s="41">
        <v>1976093.8</v>
      </c>
      <c r="X127" s="41">
        <v>1782553.71</v>
      </c>
      <c r="Y127" s="41"/>
      <c r="Z127" s="41"/>
      <c r="AA127" s="41"/>
      <c r="AB127" s="41"/>
      <c r="AC127" s="41"/>
      <c r="AD127" s="45"/>
      <c r="AF127" s="46"/>
      <c r="AG127" s="56">
        <f t="shared" si="27"/>
        <v>7549189.5099999998</v>
      </c>
      <c r="AH127" s="30">
        <f t="shared" si="31"/>
        <v>1458715</v>
      </c>
      <c r="AI127" s="43">
        <f t="shared" si="28"/>
        <v>0</v>
      </c>
      <c r="AJ127" s="47">
        <f t="shared" si="29"/>
        <v>9007904.5099999998</v>
      </c>
      <c r="AK127" s="1">
        <f t="shared" si="32"/>
        <v>46138209.509999998</v>
      </c>
      <c r="AL127" s="33">
        <f t="shared" si="33"/>
        <v>0.12611870185084978</v>
      </c>
      <c r="AM127" s="34">
        <f t="shared" si="34"/>
        <v>39.558052486857328</v>
      </c>
      <c r="AN127" s="35">
        <f t="shared" si="35"/>
        <v>7.643724462994185</v>
      </c>
      <c r="AO127" s="36">
        <f t="shared" si="36"/>
        <v>0</v>
      </c>
      <c r="AP127" s="37">
        <f t="shared" si="37"/>
        <v>24.260249168435326</v>
      </c>
      <c r="AQ127" s="37">
        <f t="shared" si="26"/>
        <v>5</v>
      </c>
      <c r="AR127" s="49">
        <v>21155</v>
      </c>
      <c r="AS127" s="61">
        <v>0</v>
      </c>
    </row>
    <row r="128" spans="1:45" x14ac:dyDescent="0.2">
      <c r="A128" s="64" t="s">
        <v>173</v>
      </c>
      <c r="B128" s="41">
        <v>14069990</v>
      </c>
      <c r="C128" s="27"/>
      <c r="D128" s="42">
        <v>15536045</v>
      </c>
      <c r="E128" s="4">
        <f t="shared" si="30"/>
        <v>29606035</v>
      </c>
      <c r="F128" s="28">
        <f t="shared" si="38"/>
        <v>0.11503464307309917</v>
      </c>
      <c r="G128" s="41">
        <v>1719192</v>
      </c>
      <c r="H128" s="43"/>
      <c r="I128" s="43"/>
      <c r="J128" s="44"/>
      <c r="K128" s="44"/>
      <c r="L128" s="44"/>
      <c r="M128" s="44"/>
      <c r="N128" s="43"/>
      <c r="O128" s="44"/>
      <c r="P128" s="43"/>
      <c r="Q128" s="44"/>
      <c r="R128" s="50"/>
      <c r="S128" s="44">
        <v>1040216</v>
      </c>
      <c r="T128" s="44"/>
      <c r="U128" s="44"/>
      <c r="V128" s="41">
        <v>1040216</v>
      </c>
      <c r="W128" s="41">
        <v>1456920.75</v>
      </c>
      <c r="X128" s="41">
        <v>1349484.89</v>
      </c>
      <c r="Y128" s="41"/>
      <c r="Z128" s="41"/>
      <c r="AA128" s="41"/>
      <c r="AB128" s="41"/>
      <c r="AC128" s="41"/>
      <c r="AD128" s="45"/>
      <c r="AF128" s="46"/>
      <c r="AG128" s="56">
        <f t="shared" si="27"/>
        <v>5565813.6399999997</v>
      </c>
      <c r="AH128" s="30">
        <f t="shared" si="31"/>
        <v>1040216</v>
      </c>
      <c r="AI128" s="43">
        <f t="shared" si="28"/>
        <v>0</v>
      </c>
      <c r="AJ128" s="47">
        <f t="shared" si="29"/>
        <v>6606029.6399999997</v>
      </c>
      <c r="AK128" s="1">
        <f t="shared" si="32"/>
        <v>36212064.640000001</v>
      </c>
      <c r="AL128" s="33">
        <f t="shared" si="33"/>
        <v>9.8985605038401064E-2</v>
      </c>
      <c r="AM128" s="34">
        <f t="shared" si="34"/>
        <v>39.558049721428375</v>
      </c>
      <c r="AN128" s="35">
        <f t="shared" si="35"/>
        <v>7.3931537975506734</v>
      </c>
      <c r="AO128" s="36">
        <f t="shared" si="36"/>
        <v>0</v>
      </c>
      <c r="AP128" s="37">
        <f t="shared" si="37"/>
        <v>22.313118389544563</v>
      </c>
      <c r="AQ128" s="37">
        <f t="shared" si="26"/>
        <v>5</v>
      </c>
      <c r="AR128" s="49">
        <v>8056</v>
      </c>
      <c r="AS128" s="61">
        <v>1</v>
      </c>
    </row>
    <row r="129" spans="1:45" x14ac:dyDescent="0.2">
      <c r="A129" s="64" t="s">
        <v>174</v>
      </c>
      <c r="B129" s="41">
        <v>17222607</v>
      </c>
      <c r="C129" s="27"/>
      <c r="D129" s="42">
        <v>17026464</v>
      </c>
      <c r="E129" s="4">
        <f t="shared" si="30"/>
        <v>34249071</v>
      </c>
      <c r="F129" s="28">
        <f t="shared" si="38"/>
        <v>0.13307522125371504</v>
      </c>
      <c r="G129" s="41">
        <v>2104406</v>
      </c>
      <c r="H129" s="43"/>
      <c r="I129" s="43"/>
      <c r="J129" s="44"/>
      <c r="K129" s="44"/>
      <c r="L129" s="44"/>
      <c r="M129" s="44"/>
      <c r="N129" s="43"/>
      <c r="O129" s="44"/>
      <c r="P129" s="43"/>
      <c r="Q129" s="44"/>
      <c r="R129" s="50"/>
      <c r="S129" s="44">
        <v>791653</v>
      </c>
      <c r="T129" s="44"/>
      <c r="U129" s="44"/>
      <c r="V129" s="41">
        <v>791653</v>
      </c>
      <c r="W129" s="41">
        <v>1783368.25</v>
      </c>
      <c r="X129" s="41">
        <v>2133500.4</v>
      </c>
      <c r="Y129" s="41"/>
      <c r="Z129" s="41"/>
      <c r="AA129" s="41"/>
      <c r="AB129" s="41"/>
      <c r="AC129" s="41"/>
      <c r="AD129" s="45"/>
      <c r="AF129" s="46"/>
      <c r="AG129" s="56">
        <f t="shared" si="27"/>
        <v>6812927.6500000004</v>
      </c>
      <c r="AH129" s="30">
        <f t="shared" si="31"/>
        <v>791653</v>
      </c>
      <c r="AI129" s="43">
        <f t="shared" si="28"/>
        <v>0</v>
      </c>
      <c r="AJ129" s="47">
        <f t="shared" si="29"/>
        <v>7604580.6500000004</v>
      </c>
      <c r="AK129" s="1">
        <f t="shared" si="32"/>
        <v>41853651.649999999</v>
      </c>
      <c r="AL129" s="33">
        <f t="shared" si="33"/>
        <v>0.11440687165529492</v>
      </c>
      <c r="AM129" s="34">
        <f t="shared" si="34"/>
        <v>39.558050938513553</v>
      </c>
      <c r="AN129" s="35">
        <f t="shared" si="35"/>
        <v>4.5965921419445968</v>
      </c>
      <c r="AO129" s="36">
        <f t="shared" si="36"/>
        <v>0</v>
      </c>
      <c r="AP129" s="37">
        <f t="shared" si="37"/>
        <v>22.203757439143388</v>
      </c>
      <c r="AQ129" s="37">
        <f t="shared" si="26"/>
        <v>5</v>
      </c>
      <c r="AR129" s="49">
        <v>14750</v>
      </c>
      <c r="AS129" s="61">
        <v>1</v>
      </c>
    </row>
    <row r="130" spans="1:45" x14ac:dyDescent="0.2">
      <c r="A130" s="64" t="s">
        <v>175</v>
      </c>
      <c r="B130" s="41">
        <v>16330317</v>
      </c>
      <c r="C130" s="27"/>
      <c r="D130" s="42">
        <v>17154619</v>
      </c>
      <c r="E130" s="4">
        <f t="shared" si="30"/>
        <v>33484936</v>
      </c>
      <c r="F130" s="28">
        <f t="shared" si="38"/>
        <v>0.13010616453995169</v>
      </c>
      <c r="G130" s="41">
        <v>1995378</v>
      </c>
      <c r="H130" s="43"/>
      <c r="I130" s="43"/>
      <c r="J130" s="44"/>
      <c r="K130" s="44"/>
      <c r="L130" s="44"/>
      <c r="M130" s="44"/>
      <c r="N130" s="43"/>
      <c r="O130" s="44"/>
      <c r="P130" s="43"/>
      <c r="Q130" s="44"/>
      <c r="R130" s="50"/>
      <c r="S130" s="44">
        <v>1071105</v>
      </c>
      <c r="T130" s="44"/>
      <c r="U130" s="44"/>
      <c r="V130" s="41">
        <v>1071104</v>
      </c>
      <c r="W130" s="41">
        <v>1690973.31</v>
      </c>
      <c r="X130" s="41">
        <v>1702499.45</v>
      </c>
      <c r="Y130" s="41"/>
      <c r="Z130" s="41"/>
      <c r="AA130" s="41"/>
      <c r="AB130" s="41"/>
      <c r="AC130" s="41"/>
      <c r="AD130" s="45"/>
      <c r="AF130" s="46"/>
      <c r="AG130" s="56">
        <f t="shared" si="27"/>
        <v>6459954.7600000007</v>
      </c>
      <c r="AH130" s="30">
        <f t="shared" si="31"/>
        <v>1071105</v>
      </c>
      <c r="AI130" s="43">
        <f t="shared" si="28"/>
        <v>0</v>
      </c>
      <c r="AJ130" s="47">
        <f t="shared" si="29"/>
        <v>7531059.7600000007</v>
      </c>
      <c r="AK130" s="1">
        <f t="shared" si="32"/>
        <v>41015995.759999998</v>
      </c>
      <c r="AL130" s="33">
        <f t="shared" si="33"/>
        <v>0.11211714098376503</v>
      </c>
      <c r="AM130" s="34">
        <f t="shared" si="34"/>
        <v>39.558048750676427</v>
      </c>
      <c r="AN130" s="35">
        <f t="shared" si="35"/>
        <v>6.5589969870150107</v>
      </c>
      <c r="AO130" s="36">
        <f t="shared" si="36"/>
        <v>0</v>
      </c>
      <c r="AP130" s="37">
        <f t="shared" si="37"/>
        <v>22.490888917930143</v>
      </c>
      <c r="AQ130" s="37">
        <f t="shared" si="26"/>
        <v>5</v>
      </c>
      <c r="AR130" s="49">
        <v>11331</v>
      </c>
      <c r="AS130" s="61">
        <v>1</v>
      </c>
    </row>
    <row r="131" spans="1:45" x14ac:dyDescent="0.2">
      <c r="A131" s="64" t="s">
        <v>176</v>
      </c>
      <c r="B131" s="41">
        <v>15445695</v>
      </c>
      <c r="C131" s="27"/>
      <c r="D131" s="42">
        <v>15100206</v>
      </c>
      <c r="E131" s="4">
        <f t="shared" si="30"/>
        <v>30545901</v>
      </c>
      <c r="F131" s="28">
        <f t="shared" si="38"/>
        <v>0.11868650492648621</v>
      </c>
      <c r="G131" s="41">
        <v>1887288</v>
      </c>
      <c r="H131" s="43"/>
      <c r="I131" s="43"/>
      <c r="J131" s="44"/>
      <c r="K131" s="44"/>
      <c r="L131" s="44"/>
      <c r="M131" s="44"/>
      <c r="N131" s="43"/>
      <c r="O131" s="44"/>
      <c r="P131" s="43"/>
      <c r="Q131" s="44"/>
      <c r="R131" s="50"/>
      <c r="S131" s="44">
        <v>2375279</v>
      </c>
      <c r="T131" s="44"/>
      <c r="U131" s="44"/>
      <c r="V131" s="41">
        <v>2375279</v>
      </c>
      <c r="W131" s="41">
        <v>1599372.35</v>
      </c>
      <c r="X131" s="41">
        <v>248076.79999999999</v>
      </c>
      <c r="Y131" s="41"/>
      <c r="Z131" s="41"/>
      <c r="AA131" s="41"/>
      <c r="AB131" s="41"/>
      <c r="AC131" s="41"/>
      <c r="AD131" s="45"/>
      <c r="AF131" s="46"/>
      <c r="AG131" s="56">
        <f t="shared" si="27"/>
        <v>6110016.1499999994</v>
      </c>
      <c r="AH131" s="30">
        <f t="shared" si="31"/>
        <v>2375279</v>
      </c>
      <c r="AI131" s="43">
        <f t="shared" si="28"/>
        <v>0</v>
      </c>
      <c r="AJ131" s="47">
        <f t="shared" si="29"/>
        <v>8485295.1499999985</v>
      </c>
      <c r="AK131" s="1">
        <f t="shared" si="32"/>
        <v>39031196.149999999</v>
      </c>
      <c r="AL131" s="33">
        <f t="shared" si="33"/>
        <v>0.10669169528689597</v>
      </c>
      <c r="AM131" s="34">
        <f t="shared" si="34"/>
        <v>39.558052583583965</v>
      </c>
      <c r="AN131" s="35">
        <f t="shared" si="35"/>
        <v>15.378259120097864</v>
      </c>
      <c r="AO131" s="36">
        <f t="shared" si="36"/>
        <v>0</v>
      </c>
      <c r="AP131" s="37">
        <f t="shared" si="37"/>
        <v>27.778834056981978</v>
      </c>
      <c r="AQ131" s="37">
        <f t="shared" si="26"/>
        <v>5</v>
      </c>
      <c r="AR131" s="49">
        <v>11826</v>
      </c>
      <c r="AS131" s="61">
        <v>1</v>
      </c>
    </row>
    <row r="132" spans="1:45" x14ac:dyDescent="0.2">
      <c r="A132" s="64" t="s">
        <v>177</v>
      </c>
      <c r="B132" s="41">
        <v>24695575</v>
      </c>
      <c r="C132" s="27"/>
      <c r="D132" s="42">
        <v>22315745</v>
      </c>
      <c r="E132" s="4">
        <f t="shared" si="30"/>
        <v>47011320</v>
      </c>
      <c r="F132" s="28">
        <f t="shared" si="38"/>
        <v>0.1826631096192127</v>
      </c>
      <c r="G132" s="41">
        <v>3017518</v>
      </c>
      <c r="H132" s="43"/>
      <c r="I132" s="43"/>
      <c r="J132" s="44"/>
      <c r="K132" s="44"/>
      <c r="L132" s="44"/>
      <c r="M132" s="44"/>
      <c r="N132" s="43"/>
      <c r="O132" s="44"/>
      <c r="P132" s="43"/>
      <c r="Q132" s="44"/>
      <c r="R132" s="50"/>
      <c r="S132" s="44">
        <v>2822688</v>
      </c>
      <c r="T132" s="44"/>
      <c r="U132" s="44"/>
      <c r="V132" s="41">
        <v>2822689</v>
      </c>
      <c r="W132" s="41">
        <v>2557179.83</v>
      </c>
      <c r="X132" s="41">
        <v>1371701.73</v>
      </c>
      <c r="Y132" s="41"/>
      <c r="Z132" s="41"/>
      <c r="AA132" s="41"/>
      <c r="AB132" s="41"/>
      <c r="AC132" s="41"/>
      <c r="AD132" s="45"/>
      <c r="AF132" s="46"/>
      <c r="AG132" s="56">
        <f t="shared" si="27"/>
        <v>9769088.5600000005</v>
      </c>
      <c r="AH132" s="30">
        <f t="shared" si="31"/>
        <v>2822688</v>
      </c>
      <c r="AI132" s="43">
        <f t="shared" si="28"/>
        <v>0</v>
      </c>
      <c r="AJ132" s="47">
        <f t="shared" si="29"/>
        <v>12591776.560000001</v>
      </c>
      <c r="AK132" s="1">
        <f t="shared" si="32"/>
        <v>59603096.560000002</v>
      </c>
      <c r="AL132" s="33">
        <f t="shared" si="33"/>
        <v>0.16292494321455628</v>
      </c>
      <c r="AM132" s="34">
        <f t="shared" si="34"/>
        <v>39.558052647083535</v>
      </c>
      <c r="AN132" s="35">
        <f t="shared" si="35"/>
        <v>11.429934310094014</v>
      </c>
      <c r="AO132" s="36">
        <f t="shared" si="36"/>
        <v>0</v>
      </c>
      <c r="AP132" s="37">
        <f t="shared" si="37"/>
        <v>26.784562866986079</v>
      </c>
      <c r="AQ132" s="37">
        <f t="shared" si="26"/>
        <v>5</v>
      </c>
      <c r="AR132" s="49">
        <v>40524</v>
      </c>
      <c r="AS132" s="61">
        <v>1</v>
      </c>
    </row>
    <row r="133" spans="1:45" x14ac:dyDescent="0.2">
      <c r="A133" s="64" t="s">
        <v>178</v>
      </c>
      <c r="B133" s="41">
        <v>23577634</v>
      </c>
      <c r="C133" s="27"/>
      <c r="D133" s="42">
        <v>19547430</v>
      </c>
      <c r="E133" s="4">
        <f t="shared" si="30"/>
        <v>43125064</v>
      </c>
      <c r="F133" s="28">
        <f t="shared" si="38"/>
        <v>0.1675630102019591</v>
      </c>
      <c r="G133" s="41">
        <v>2880918</v>
      </c>
      <c r="H133" s="43"/>
      <c r="I133" s="43"/>
      <c r="J133" s="44"/>
      <c r="K133" s="44"/>
      <c r="L133" s="44"/>
      <c r="M133" s="44"/>
      <c r="N133" s="43"/>
      <c r="O133" s="44"/>
      <c r="P133" s="43"/>
      <c r="Q133" s="44"/>
      <c r="R133" s="50"/>
      <c r="S133" s="44">
        <v>788441</v>
      </c>
      <c r="T133" s="44"/>
      <c r="U133" s="44"/>
      <c r="V133" s="41">
        <v>788440</v>
      </c>
      <c r="W133" s="41">
        <v>2441419.14</v>
      </c>
      <c r="X133" s="41">
        <v>2211642</v>
      </c>
      <c r="Y133" s="41"/>
      <c r="Z133" s="41"/>
      <c r="AA133" s="41"/>
      <c r="AB133" s="41"/>
      <c r="AC133" s="41"/>
      <c r="AD133" s="45"/>
      <c r="AF133" s="46"/>
      <c r="AG133" s="56">
        <f t="shared" si="27"/>
        <v>8322419.1400000006</v>
      </c>
      <c r="AH133" s="30">
        <f t="shared" si="31"/>
        <v>788441</v>
      </c>
      <c r="AI133" s="43">
        <f t="shared" si="28"/>
        <v>0</v>
      </c>
      <c r="AJ133" s="47">
        <f t="shared" si="29"/>
        <v>9110860.1400000006</v>
      </c>
      <c r="AK133" s="1">
        <f t="shared" si="32"/>
        <v>52235924.140000001</v>
      </c>
      <c r="AL133" s="33">
        <f t="shared" si="33"/>
        <v>0.14278679238925385</v>
      </c>
      <c r="AM133" s="34">
        <f t="shared" si="34"/>
        <v>35.297940158032823</v>
      </c>
      <c r="AN133" s="35">
        <f t="shared" si="35"/>
        <v>3.3440208631620969</v>
      </c>
      <c r="AO133" s="36">
        <f t="shared" si="36"/>
        <v>0</v>
      </c>
      <c r="AP133" s="37">
        <f t="shared" si="37"/>
        <v>21.126600855595253</v>
      </c>
      <c r="AQ133" s="37">
        <f t="shared" si="26"/>
        <v>5</v>
      </c>
      <c r="AR133" s="49">
        <v>36632</v>
      </c>
      <c r="AS133" s="61">
        <v>1</v>
      </c>
    </row>
    <row r="134" spans="1:45" x14ac:dyDescent="0.2">
      <c r="A134" s="64" t="s">
        <v>179</v>
      </c>
      <c r="B134" s="41">
        <v>14305977</v>
      </c>
      <c r="C134" s="27"/>
      <c r="D134" s="42">
        <v>14422886</v>
      </c>
      <c r="E134" s="4">
        <f t="shared" si="30"/>
        <v>28728863</v>
      </c>
      <c r="F134" s="28">
        <f t="shared" si="38"/>
        <v>0.11162637959122067</v>
      </c>
      <c r="G134" s="41">
        <v>1748027</v>
      </c>
      <c r="H134" s="43"/>
      <c r="I134" s="43"/>
      <c r="J134" s="44"/>
      <c r="K134" s="44"/>
      <c r="L134" s="44"/>
      <c r="M134" s="44"/>
      <c r="N134" s="43"/>
      <c r="O134" s="44"/>
      <c r="P134" s="43"/>
      <c r="Q134" s="44"/>
      <c r="R134" s="50"/>
      <c r="S134" s="44">
        <v>1061739</v>
      </c>
      <c r="T134" s="44"/>
      <c r="U134" s="44"/>
      <c r="V134" s="41">
        <v>1061740</v>
      </c>
      <c r="W134" s="41">
        <v>1481356.76</v>
      </c>
      <c r="X134" s="41">
        <v>1368041.81</v>
      </c>
      <c r="Y134" s="41"/>
      <c r="Z134" s="41"/>
      <c r="AA134" s="41"/>
      <c r="AB134" s="41"/>
      <c r="AC134" s="41"/>
      <c r="AD134" s="45"/>
      <c r="AF134" s="46"/>
      <c r="AG134" s="56">
        <f t="shared" si="27"/>
        <v>5659165.5700000003</v>
      </c>
      <c r="AH134" s="30">
        <f t="shared" si="31"/>
        <v>1061739</v>
      </c>
      <c r="AI134" s="43">
        <f t="shared" si="28"/>
        <v>0</v>
      </c>
      <c r="AJ134" s="47">
        <f t="shared" si="29"/>
        <v>6720904.5700000003</v>
      </c>
      <c r="AK134" s="1">
        <f t="shared" si="32"/>
        <v>35449767.57</v>
      </c>
      <c r="AL134" s="33">
        <f t="shared" si="33"/>
        <v>9.6901867548061973E-2</v>
      </c>
      <c r="AM134" s="34">
        <f t="shared" si="34"/>
        <v>39.558050247110003</v>
      </c>
      <c r="AN134" s="35">
        <f t="shared" si="35"/>
        <v>7.4216462112304526</v>
      </c>
      <c r="AO134" s="36">
        <f t="shared" si="36"/>
        <v>0</v>
      </c>
      <c r="AP134" s="37">
        <f t="shared" si="37"/>
        <v>23.394258833007068</v>
      </c>
      <c r="AQ134" s="37">
        <f t="shared" si="26"/>
        <v>5</v>
      </c>
      <c r="AR134" s="49">
        <v>6204</v>
      </c>
      <c r="AS134" s="61">
        <v>1</v>
      </c>
    </row>
    <row r="135" spans="1:45" x14ac:dyDescent="0.2">
      <c r="A135" s="64" t="s">
        <v>180</v>
      </c>
      <c r="B135" s="41">
        <v>13233014</v>
      </c>
      <c r="C135" s="27"/>
      <c r="D135" s="42">
        <v>16490638</v>
      </c>
      <c r="E135" s="4">
        <f t="shared" si="30"/>
        <v>29723652</v>
      </c>
      <c r="F135" s="28">
        <f t="shared" si="38"/>
        <v>0.11549164549217786</v>
      </c>
      <c r="G135" s="41">
        <v>1616923</v>
      </c>
      <c r="H135" s="43"/>
      <c r="I135" s="43"/>
      <c r="J135" s="44"/>
      <c r="K135" s="44"/>
      <c r="L135" s="44"/>
      <c r="M135" s="44"/>
      <c r="N135" s="43"/>
      <c r="O135" s="44"/>
      <c r="P135" s="43"/>
      <c r="Q135" s="44"/>
      <c r="R135" s="50"/>
      <c r="S135" s="44">
        <v>744999</v>
      </c>
      <c r="T135" s="44"/>
      <c r="U135" s="44"/>
      <c r="V135" s="41">
        <v>745000</v>
      </c>
      <c r="W135" s="41">
        <v>1370253.45</v>
      </c>
      <c r="X135" s="41">
        <v>1502545.63</v>
      </c>
      <c r="Y135" s="41"/>
      <c r="Z135" s="41"/>
      <c r="AA135" s="41"/>
      <c r="AB135" s="41"/>
      <c r="AC135" s="41"/>
      <c r="AD135" s="45"/>
      <c r="AF135" s="46"/>
      <c r="AG135" s="56">
        <f t="shared" si="27"/>
        <v>5234722.08</v>
      </c>
      <c r="AH135" s="30">
        <f t="shared" si="31"/>
        <v>744999</v>
      </c>
      <c r="AI135" s="43">
        <f t="shared" si="28"/>
        <v>0</v>
      </c>
      <c r="AJ135" s="47">
        <f t="shared" si="29"/>
        <v>5979721.0800000001</v>
      </c>
      <c r="AK135" s="1">
        <f t="shared" si="32"/>
        <v>35703373.079999998</v>
      </c>
      <c r="AL135" s="33">
        <f t="shared" si="33"/>
        <v>9.7595097693815483E-2</v>
      </c>
      <c r="AM135" s="34">
        <f t="shared" si="34"/>
        <v>39.558048378094362</v>
      </c>
      <c r="AN135" s="35">
        <f t="shared" si="35"/>
        <v>5.6298512190797956</v>
      </c>
      <c r="AO135" s="36">
        <f t="shared" si="36"/>
        <v>0</v>
      </c>
      <c r="AP135" s="37">
        <f t="shared" si="37"/>
        <v>20.117719989454862</v>
      </c>
      <c r="AQ135" s="37">
        <f t="shared" si="26"/>
        <v>5</v>
      </c>
      <c r="AR135" s="49">
        <v>5837</v>
      </c>
      <c r="AS135" s="61">
        <v>1</v>
      </c>
    </row>
    <row r="136" spans="1:45" x14ac:dyDescent="0.2">
      <c r="A136" s="64" t="s">
        <v>181</v>
      </c>
      <c r="B136" s="41">
        <v>15010772</v>
      </c>
      <c r="C136" s="27"/>
      <c r="D136" s="42">
        <v>13712493</v>
      </c>
      <c r="E136" s="4">
        <f t="shared" si="30"/>
        <v>28723265</v>
      </c>
      <c r="F136" s="28">
        <f t="shared" si="38"/>
        <v>0.11160462848770669</v>
      </c>
      <c r="G136" s="41">
        <v>1834147</v>
      </c>
      <c r="H136" s="43"/>
      <c r="I136" s="43"/>
      <c r="J136" s="44"/>
      <c r="K136" s="44"/>
      <c r="L136" s="44"/>
      <c r="M136" s="44"/>
      <c r="N136" s="43"/>
      <c r="O136" s="44"/>
      <c r="P136" s="43"/>
      <c r="Q136" s="44"/>
      <c r="R136" s="50"/>
      <c r="S136" s="44">
        <v>2217033</v>
      </c>
      <c r="T136" s="44">
        <v>242213</v>
      </c>
      <c r="U136" s="44"/>
      <c r="V136" s="41">
        <v>2217032</v>
      </c>
      <c r="W136" s="41">
        <v>1554336.9</v>
      </c>
      <c r="X136" s="41">
        <v>332454.83</v>
      </c>
      <c r="Y136" s="41"/>
      <c r="Z136" s="41"/>
      <c r="AA136" s="41"/>
      <c r="AB136" s="41"/>
      <c r="AC136" s="41"/>
      <c r="AD136" s="45"/>
      <c r="AF136" s="46"/>
      <c r="AG136" s="56">
        <f t="shared" si="27"/>
        <v>5937970.7300000004</v>
      </c>
      <c r="AH136" s="30">
        <f t="shared" si="31"/>
        <v>2459246</v>
      </c>
      <c r="AI136" s="43">
        <f t="shared" si="28"/>
        <v>0</v>
      </c>
      <c r="AJ136" s="47">
        <f t="shared" si="29"/>
        <v>8397216.7300000004</v>
      </c>
      <c r="AK136" s="1">
        <f t="shared" si="32"/>
        <v>37120481.730000004</v>
      </c>
      <c r="AL136" s="33">
        <f t="shared" si="33"/>
        <v>0.10146876130620326</v>
      </c>
      <c r="AM136" s="34">
        <f t="shared" si="34"/>
        <v>39.558063569282112</v>
      </c>
      <c r="AN136" s="35">
        <f t="shared" si="35"/>
        <v>16.383208005557609</v>
      </c>
      <c r="AO136" s="36">
        <f t="shared" si="36"/>
        <v>0</v>
      </c>
      <c r="AP136" s="37">
        <f t="shared" si="37"/>
        <v>29.23489627658973</v>
      </c>
      <c r="AQ136" s="37">
        <f t="shared" si="26"/>
        <v>6</v>
      </c>
      <c r="AR136" s="49">
        <v>8804</v>
      </c>
      <c r="AS136" s="61">
        <v>1</v>
      </c>
    </row>
    <row r="137" spans="1:45" x14ac:dyDescent="0.2">
      <c r="A137" s="64" t="s">
        <v>182</v>
      </c>
      <c r="B137" s="41">
        <v>26771517</v>
      </c>
      <c r="C137" s="27"/>
      <c r="D137" s="42">
        <v>21341342</v>
      </c>
      <c r="E137" s="4">
        <f t="shared" si="30"/>
        <v>48112859</v>
      </c>
      <c r="F137" s="28">
        <f t="shared" si="38"/>
        <v>0.18694315406609993</v>
      </c>
      <c r="G137" s="41">
        <v>3271174</v>
      </c>
      <c r="H137" s="43"/>
      <c r="I137" s="43"/>
      <c r="J137" s="44"/>
      <c r="K137" s="44"/>
      <c r="L137" s="44"/>
      <c r="M137" s="44"/>
      <c r="N137" s="43"/>
      <c r="O137" s="44"/>
      <c r="P137" s="43"/>
      <c r="Q137" s="44"/>
      <c r="R137" s="50"/>
      <c r="S137" s="44">
        <v>3013447</v>
      </c>
      <c r="T137" s="44"/>
      <c r="U137" s="44"/>
      <c r="V137" s="41">
        <v>3013446</v>
      </c>
      <c r="W137" s="41">
        <v>2772139.69</v>
      </c>
      <c r="X137" s="41">
        <v>1533530.67</v>
      </c>
      <c r="Y137" s="41"/>
      <c r="Z137" s="41"/>
      <c r="AA137" s="41"/>
      <c r="AB137" s="41"/>
      <c r="AC137" s="41"/>
      <c r="AD137" s="45"/>
      <c r="AF137" s="46"/>
      <c r="AG137" s="56">
        <f t="shared" si="27"/>
        <v>10590290.359999999</v>
      </c>
      <c r="AH137" s="30">
        <f t="shared" si="31"/>
        <v>3013447</v>
      </c>
      <c r="AI137" s="43">
        <f t="shared" si="28"/>
        <v>0</v>
      </c>
      <c r="AJ137" s="47">
        <f t="shared" si="29"/>
        <v>13603737.359999999</v>
      </c>
      <c r="AK137" s="1">
        <f t="shared" si="32"/>
        <v>61716596.359999999</v>
      </c>
      <c r="AL137" s="33">
        <f t="shared" si="33"/>
        <v>0.16870219061901523</v>
      </c>
      <c r="AM137" s="34">
        <f t="shared" si="34"/>
        <v>39.558051043577393</v>
      </c>
      <c r="AN137" s="35">
        <f t="shared" si="35"/>
        <v>11.256168262709954</v>
      </c>
      <c r="AO137" s="36">
        <f t="shared" si="36"/>
        <v>0</v>
      </c>
      <c r="AP137" s="37">
        <f t="shared" si="37"/>
        <v>28.27463934329905</v>
      </c>
      <c r="AQ137" s="37">
        <f t="shared" si="26"/>
        <v>5</v>
      </c>
      <c r="AR137" s="49">
        <v>27786</v>
      </c>
      <c r="AS137" s="61">
        <v>1</v>
      </c>
    </row>
    <row r="138" spans="1:45" x14ac:dyDescent="0.2">
      <c r="A138" s="64" t="s">
        <v>183</v>
      </c>
      <c r="B138" s="41">
        <v>23112598</v>
      </c>
      <c r="C138" s="27"/>
      <c r="D138" s="42">
        <v>21398743</v>
      </c>
      <c r="E138" s="4">
        <f t="shared" si="30"/>
        <v>44511341</v>
      </c>
      <c r="F138" s="28">
        <f t="shared" si="38"/>
        <v>0.17294940793794253</v>
      </c>
      <c r="G138" s="41">
        <v>2824096</v>
      </c>
      <c r="H138" s="43"/>
      <c r="I138" s="43"/>
      <c r="J138" s="44"/>
      <c r="K138" s="44"/>
      <c r="L138" s="44"/>
      <c r="M138" s="44"/>
      <c r="N138" s="43"/>
      <c r="O138" s="44"/>
      <c r="P138" s="43"/>
      <c r="Q138" s="44"/>
      <c r="R138" s="50"/>
      <c r="S138" s="44">
        <v>1367797</v>
      </c>
      <c r="T138" s="44"/>
      <c r="U138" s="44"/>
      <c r="V138" s="41">
        <v>1367796</v>
      </c>
      <c r="W138" s="41">
        <v>2393265.5699999998</v>
      </c>
      <c r="X138" s="41">
        <v>2557735.88</v>
      </c>
      <c r="Y138" s="41"/>
      <c r="Z138" s="41"/>
      <c r="AA138" s="41"/>
      <c r="AB138" s="41"/>
      <c r="AC138" s="41"/>
      <c r="AD138" s="45"/>
      <c r="AF138" s="46"/>
      <c r="AG138" s="56">
        <f t="shared" si="27"/>
        <v>9142893.4499999993</v>
      </c>
      <c r="AH138" s="30">
        <f t="shared" si="31"/>
        <v>1367797</v>
      </c>
      <c r="AI138" s="43">
        <f t="shared" si="28"/>
        <v>0</v>
      </c>
      <c r="AJ138" s="47">
        <f t="shared" si="29"/>
        <v>10510690.449999999</v>
      </c>
      <c r="AK138" s="1">
        <f t="shared" si="32"/>
        <v>55022031.450000003</v>
      </c>
      <c r="AL138" s="33">
        <f t="shared" si="33"/>
        <v>0.1504026110542197</v>
      </c>
      <c r="AM138" s="34">
        <f t="shared" si="34"/>
        <v>39.558051630543652</v>
      </c>
      <c r="AN138" s="35">
        <f t="shared" si="35"/>
        <v>5.9179716620347049</v>
      </c>
      <c r="AO138" s="36">
        <f t="shared" si="36"/>
        <v>0</v>
      </c>
      <c r="AP138" s="37">
        <f t="shared" si="37"/>
        <v>23.613511104956373</v>
      </c>
      <c r="AQ138" s="37">
        <f t="shared" si="26"/>
        <v>5</v>
      </c>
      <c r="AR138" s="49">
        <v>15617</v>
      </c>
      <c r="AS138" s="61">
        <v>0</v>
      </c>
    </row>
    <row r="139" spans="1:45" x14ac:dyDescent="0.2">
      <c r="A139" s="64" t="s">
        <v>184</v>
      </c>
      <c r="B139" s="41">
        <v>24373960</v>
      </c>
      <c r="C139" s="27"/>
      <c r="D139" s="42">
        <v>23858533</v>
      </c>
      <c r="E139" s="4">
        <f t="shared" si="30"/>
        <v>48232493</v>
      </c>
      <c r="F139" s="28">
        <f t="shared" si="38"/>
        <v>0.18740799356552654</v>
      </c>
      <c r="G139" s="41">
        <v>2978220</v>
      </c>
      <c r="H139" s="43"/>
      <c r="I139" s="43"/>
      <c r="J139" s="44"/>
      <c r="K139" s="44"/>
      <c r="L139" s="44"/>
      <c r="M139" s="44"/>
      <c r="N139" s="43"/>
      <c r="O139" s="44"/>
      <c r="P139" s="43"/>
      <c r="Q139" s="44"/>
      <c r="R139" s="50"/>
      <c r="S139" s="44">
        <v>1805852</v>
      </c>
      <c r="T139" s="44"/>
      <c r="U139" s="44"/>
      <c r="V139" s="41">
        <v>1805852</v>
      </c>
      <c r="W139" s="41">
        <v>2523877.19</v>
      </c>
      <c r="X139" s="41">
        <v>2333914.38</v>
      </c>
      <c r="Y139" s="41"/>
      <c r="Z139" s="41"/>
      <c r="AA139" s="41"/>
      <c r="AB139" s="41"/>
      <c r="AC139" s="41"/>
      <c r="AD139" s="45"/>
      <c r="AF139" s="46"/>
      <c r="AG139" s="56">
        <f t="shared" si="27"/>
        <v>9641863.5700000003</v>
      </c>
      <c r="AH139" s="30">
        <f t="shared" si="31"/>
        <v>1805852</v>
      </c>
      <c r="AI139" s="43">
        <f t="shared" si="28"/>
        <v>0</v>
      </c>
      <c r="AJ139" s="47">
        <f t="shared" si="29"/>
        <v>11447715.57</v>
      </c>
      <c r="AK139" s="1">
        <f t="shared" si="32"/>
        <v>59680208.57</v>
      </c>
      <c r="AL139" s="33">
        <f t="shared" si="33"/>
        <v>0.1631357287370461</v>
      </c>
      <c r="AM139" s="34">
        <f t="shared" si="34"/>
        <v>39.558051174286</v>
      </c>
      <c r="AN139" s="35">
        <f t="shared" si="35"/>
        <v>7.4089397045043155</v>
      </c>
      <c r="AO139" s="36">
        <f t="shared" si="36"/>
        <v>0</v>
      </c>
      <c r="AP139" s="37">
        <f t="shared" si="37"/>
        <v>23.734447170292441</v>
      </c>
      <c r="AQ139" s="37">
        <f t="shared" si="26"/>
        <v>5</v>
      </c>
      <c r="AR139" s="49">
        <v>18631</v>
      </c>
      <c r="AS139" s="61">
        <v>1</v>
      </c>
    </row>
    <row r="140" spans="1:45" x14ac:dyDescent="0.2">
      <c r="A140" s="64" t="s">
        <v>185</v>
      </c>
      <c r="B140" s="41">
        <v>68627347</v>
      </c>
      <c r="C140" s="27"/>
      <c r="D140" s="42">
        <v>35284476</v>
      </c>
      <c r="E140" s="4">
        <f t="shared" si="30"/>
        <v>103911823</v>
      </c>
      <c r="F140" s="28">
        <f t="shared" si="38"/>
        <v>0.40375077141805904</v>
      </c>
      <c r="G140" s="41">
        <v>8385479</v>
      </c>
      <c r="H140" s="43"/>
      <c r="I140" s="43"/>
      <c r="J140" s="44">
        <v>2196525</v>
      </c>
      <c r="K140" s="44"/>
      <c r="L140" s="44"/>
      <c r="M140" s="44"/>
      <c r="N140" s="43"/>
      <c r="O140" s="44"/>
      <c r="P140" s="43"/>
      <c r="Q140" s="44"/>
      <c r="R140" s="50"/>
      <c r="S140" s="44">
        <v>6466999</v>
      </c>
      <c r="T140" s="44"/>
      <c r="U140" s="44"/>
      <c r="V140" s="41">
        <v>6467000</v>
      </c>
      <c r="W140" s="41">
        <v>7106231.2999999998</v>
      </c>
      <c r="X140" s="41">
        <v>5188930.6500000004</v>
      </c>
      <c r="Y140" s="41"/>
      <c r="Z140" s="41">
        <v>2201837</v>
      </c>
      <c r="AA140" s="41"/>
      <c r="AB140" s="41"/>
      <c r="AC140" s="41"/>
      <c r="AD140" s="45"/>
      <c r="AF140" s="46"/>
      <c r="AG140" s="56">
        <f t="shared" si="27"/>
        <v>27147640.950000003</v>
      </c>
      <c r="AH140" s="30">
        <f t="shared" si="31"/>
        <v>10865361</v>
      </c>
      <c r="AI140" s="43">
        <f t="shared" si="28"/>
        <v>0</v>
      </c>
      <c r="AJ140" s="47">
        <f t="shared" si="29"/>
        <v>38013001.950000003</v>
      </c>
      <c r="AK140" s="1">
        <f t="shared" si="32"/>
        <v>141924824.94999999</v>
      </c>
      <c r="AL140" s="33">
        <f t="shared" si="33"/>
        <v>0.38795122032690893</v>
      </c>
      <c r="AM140" s="34">
        <f t="shared" si="34"/>
        <v>39.558051034669901</v>
      </c>
      <c r="AN140" s="35">
        <f t="shared" si="35"/>
        <v>15.83240715978719</v>
      </c>
      <c r="AO140" s="36">
        <f t="shared" si="36"/>
        <v>0</v>
      </c>
      <c r="AP140" s="37">
        <f t="shared" si="37"/>
        <v>36.581979655962733</v>
      </c>
      <c r="AQ140" s="37">
        <f t="shared" si="26"/>
        <v>7</v>
      </c>
      <c r="AR140" s="49">
        <v>141063</v>
      </c>
      <c r="AS140" s="61">
        <v>0</v>
      </c>
    </row>
    <row r="141" spans="1:45" x14ac:dyDescent="0.2">
      <c r="A141" s="64" t="s">
        <v>186</v>
      </c>
      <c r="B141" s="41">
        <v>32923713</v>
      </c>
      <c r="C141" s="27"/>
      <c r="D141" s="42">
        <v>28992000</v>
      </c>
      <c r="E141" s="4">
        <f t="shared" si="30"/>
        <v>61915713</v>
      </c>
      <c r="F141" s="28">
        <f t="shared" si="38"/>
        <v>0.24057432701040329</v>
      </c>
      <c r="G141" s="41">
        <v>4022902</v>
      </c>
      <c r="H141" s="43"/>
      <c r="I141" s="43"/>
      <c r="J141" s="44"/>
      <c r="K141" s="44"/>
      <c r="L141" s="44"/>
      <c r="M141" s="44"/>
      <c r="N141" s="43"/>
      <c r="O141" s="44"/>
      <c r="P141" s="43"/>
      <c r="Q141" s="44"/>
      <c r="R141" s="50"/>
      <c r="S141" s="44">
        <v>1606748</v>
      </c>
      <c r="T141" s="44"/>
      <c r="U141" s="44"/>
      <c r="V141" s="41">
        <v>1606748</v>
      </c>
      <c r="W141" s="41">
        <v>3409187.91</v>
      </c>
      <c r="X141" s="41">
        <v>3985141.18</v>
      </c>
      <c r="Y141" s="41"/>
      <c r="Z141" s="41"/>
      <c r="AA141" s="41"/>
      <c r="AB141" s="41"/>
      <c r="AC141" s="41"/>
      <c r="AD141" s="45"/>
      <c r="AF141" s="46"/>
      <c r="AG141" s="56">
        <f t="shared" si="27"/>
        <v>13023979.09</v>
      </c>
      <c r="AH141" s="30">
        <f t="shared" si="31"/>
        <v>1606748</v>
      </c>
      <c r="AI141" s="43">
        <f t="shared" si="28"/>
        <v>0</v>
      </c>
      <c r="AJ141" s="47">
        <f t="shared" si="29"/>
        <v>14630727.09</v>
      </c>
      <c r="AK141" s="1">
        <f t="shared" si="32"/>
        <v>76546440.090000004</v>
      </c>
      <c r="AL141" s="33">
        <f t="shared" si="33"/>
        <v>0.20923953829119118</v>
      </c>
      <c r="AM141" s="34">
        <f t="shared" si="34"/>
        <v>39.558050727753582</v>
      </c>
      <c r="AN141" s="35">
        <f t="shared" si="35"/>
        <v>4.8802150595833469</v>
      </c>
      <c r="AO141" s="36">
        <f t="shared" si="36"/>
        <v>0</v>
      </c>
      <c r="AP141" s="37">
        <f t="shared" si="37"/>
        <v>23.63007123894382</v>
      </c>
      <c r="AQ141" s="37">
        <f t="shared" si="26"/>
        <v>5</v>
      </c>
      <c r="AR141" s="49">
        <v>37708</v>
      </c>
      <c r="AS141" s="61">
        <v>1</v>
      </c>
    </row>
    <row r="142" spans="1:45" x14ac:dyDescent="0.2">
      <c r="A142" s="64" t="s">
        <v>187</v>
      </c>
      <c r="B142" s="41">
        <v>28414728</v>
      </c>
      <c r="C142" s="27"/>
      <c r="D142" s="42">
        <v>22855001</v>
      </c>
      <c r="E142" s="4">
        <f t="shared" si="30"/>
        <v>51269729</v>
      </c>
      <c r="F142" s="28">
        <f t="shared" si="38"/>
        <v>0.19920921447162784</v>
      </c>
      <c r="G142" s="41">
        <v>3471956</v>
      </c>
      <c r="H142" s="43"/>
      <c r="I142" s="43"/>
      <c r="J142" s="44"/>
      <c r="K142" s="44"/>
      <c r="L142" s="44"/>
      <c r="M142" s="44"/>
      <c r="N142" s="43"/>
      <c r="O142" s="44"/>
      <c r="P142" s="43"/>
      <c r="Q142" s="44"/>
      <c r="R142" s="50"/>
      <c r="S142" s="44">
        <v>3292923</v>
      </c>
      <c r="T142" s="44"/>
      <c r="U142" s="44"/>
      <c r="V142" s="41">
        <v>3292924</v>
      </c>
      <c r="W142" s="41">
        <v>2942291.04</v>
      </c>
      <c r="X142" s="41">
        <v>1533141.87</v>
      </c>
      <c r="Y142" s="41"/>
      <c r="Z142" s="41"/>
      <c r="AA142" s="41"/>
      <c r="AB142" s="41"/>
      <c r="AC142" s="41"/>
      <c r="AD142" s="45"/>
      <c r="AF142" s="46"/>
      <c r="AG142" s="56">
        <f t="shared" si="27"/>
        <v>11240312.91</v>
      </c>
      <c r="AH142" s="30">
        <f t="shared" si="31"/>
        <v>3292923</v>
      </c>
      <c r="AI142" s="43">
        <f t="shared" si="28"/>
        <v>0</v>
      </c>
      <c r="AJ142" s="47">
        <f t="shared" si="29"/>
        <v>14533235.91</v>
      </c>
      <c r="AK142" s="1">
        <f t="shared" si="32"/>
        <v>65802964.909999996</v>
      </c>
      <c r="AL142" s="33">
        <f t="shared" si="33"/>
        <v>0.17987227073880049</v>
      </c>
      <c r="AM142" s="34">
        <f t="shared" si="34"/>
        <v>39.55805211297465</v>
      </c>
      <c r="AN142" s="35">
        <f t="shared" si="35"/>
        <v>11.588789447500606</v>
      </c>
      <c r="AO142" s="36">
        <f t="shared" si="36"/>
        <v>0</v>
      </c>
      <c r="AP142" s="37">
        <f t="shared" si="37"/>
        <v>28.346621278220528</v>
      </c>
      <c r="AQ142" s="37">
        <f t="shared" si="26"/>
        <v>5</v>
      </c>
      <c r="AR142" s="49">
        <v>30337</v>
      </c>
      <c r="AS142" s="61">
        <v>0</v>
      </c>
    </row>
    <row r="143" spans="1:45" x14ac:dyDescent="0.2">
      <c r="A143" s="64" t="s">
        <v>188</v>
      </c>
      <c r="B143" s="41">
        <v>76583211</v>
      </c>
      <c r="C143" s="27"/>
      <c r="D143" s="42">
        <v>39467198</v>
      </c>
      <c r="E143" s="4">
        <f t="shared" si="30"/>
        <v>116050409</v>
      </c>
      <c r="F143" s="28">
        <f t="shared" si="38"/>
        <v>0.45091540889559084</v>
      </c>
      <c r="G143" s="41">
        <v>9357595</v>
      </c>
      <c r="H143" s="43"/>
      <c r="I143" s="43"/>
      <c r="J143" s="44">
        <v>2910357</v>
      </c>
      <c r="K143" s="44"/>
      <c r="L143" s="44"/>
      <c r="M143" s="44"/>
      <c r="N143" s="43"/>
      <c r="O143" s="44"/>
      <c r="P143" s="43"/>
      <c r="Q143" s="44"/>
      <c r="R143" s="50"/>
      <c r="S143" s="44">
        <v>8724141</v>
      </c>
      <c r="T143" s="44">
        <v>12000000</v>
      </c>
      <c r="U143" s="44"/>
      <c r="V143" s="41">
        <v>8724141</v>
      </c>
      <c r="W143" s="41">
        <v>7930045.9000000004</v>
      </c>
      <c r="X143" s="41">
        <v>4283043.96</v>
      </c>
      <c r="Y143" s="41"/>
      <c r="Z143" s="41">
        <v>2211541</v>
      </c>
      <c r="AA143" s="41"/>
      <c r="AB143" s="41"/>
      <c r="AC143" s="41"/>
      <c r="AD143" s="45"/>
      <c r="AF143" s="46"/>
      <c r="AG143" s="56">
        <f t="shared" si="27"/>
        <v>30294825.859999999</v>
      </c>
      <c r="AH143" s="30">
        <f t="shared" si="31"/>
        <v>25846039</v>
      </c>
      <c r="AI143" s="43">
        <f t="shared" si="28"/>
        <v>0</v>
      </c>
      <c r="AJ143" s="47">
        <f t="shared" si="29"/>
        <v>56140864.859999999</v>
      </c>
      <c r="AK143" s="1">
        <f t="shared" si="32"/>
        <v>172191273.86000001</v>
      </c>
      <c r="AL143" s="33">
        <f t="shared" si="33"/>
        <v>0.47068449686068814</v>
      </c>
      <c r="AM143" s="34">
        <f t="shared" si="34"/>
        <v>39.558051254863159</v>
      </c>
      <c r="AN143" s="35">
        <f t="shared" si="35"/>
        <v>33.74896228887556</v>
      </c>
      <c r="AO143" s="36">
        <f t="shared" si="36"/>
        <v>0</v>
      </c>
      <c r="AP143" s="37">
        <f t="shared" si="37"/>
        <v>48.376274882409078</v>
      </c>
      <c r="AQ143" s="37">
        <f t="shared" si="26"/>
        <v>8</v>
      </c>
      <c r="AR143" s="49">
        <v>161179</v>
      </c>
      <c r="AS143" s="61">
        <v>1</v>
      </c>
    </row>
    <row r="144" spans="1:45" x14ac:dyDescent="0.2">
      <c r="A144" s="64" t="s">
        <v>189</v>
      </c>
      <c r="B144" s="41">
        <v>46538189</v>
      </c>
      <c r="C144" s="27"/>
      <c r="D144" s="42">
        <v>28789850</v>
      </c>
      <c r="E144" s="4">
        <f t="shared" si="30"/>
        <v>75328039</v>
      </c>
      <c r="F144" s="28">
        <f t="shared" si="38"/>
        <v>0.29268809821245878</v>
      </c>
      <c r="G144" s="41">
        <v>5686436</v>
      </c>
      <c r="H144" s="43"/>
      <c r="I144" s="43"/>
      <c r="J144" s="44">
        <v>1617871</v>
      </c>
      <c r="K144" s="44"/>
      <c r="L144" s="44"/>
      <c r="M144" s="44"/>
      <c r="N144" s="43"/>
      <c r="O144" s="44"/>
      <c r="P144" s="43"/>
      <c r="Q144" s="44"/>
      <c r="R144" s="50"/>
      <c r="S144" s="44">
        <v>3356211</v>
      </c>
      <c r="T144" s="44"/>
      <c r="U144" s="44"/>
      <c r="V144" s="41">
        <v>3356212</v>
      </c>
      <c r="W144" s="41">
        <v>4818940.95</v>
      </c>
      <c r="X144" s="41">
        <v>4548011.6399999997</v>
      </c>
      <c r="Y144" s="41"/>
      <c r="Z144" s="41">
        <v>1045858</v>
      </c>
      <c r="AA144" s="41"/>
      <c r="AB144" s="41"/>
      <c r="AC144" s="41"/>
      <c r="AD144" s="45"/>
      <c r="AF144" s="46"/>
      <c r="AG144" s="56">
        <f t="shared" si="27"/>
        <v>18409600.59</v>
      </c>
      <c r="AH144" s="30">
        <f t="shared" si="31"/>
        <v>6019940</v>
      </c>
      <c r="AI144" s="43">
        <f t="shared" si="28"/>
        <v>0</v>
      </c>
      <c r="AJ144" s="47">
        <f t="shared" si="29"/>
        <v>24429540.59</v>
      </c>
      <c r="AK144" s="1">
        <f t="shared" si="32"/>
        <v>99757579.590000004</v>
      </c>
      <c r="AL144" s="33">
        <f t="shared" si="33"/>
        <v>0.27268714090317608</v>
      </c>
      <c r="AM144" s="34">
        <f t="shared" si="34"/>
        <v>39.558051109380301</v>
      </c>
      <c r="AN144" s="35">
        <f t="shared" si="35"/>
        <v>12.935484017222931</v>
      </c>
      <c r="AO144" s="36">
        <f t="shared" si="36"/>
        <v>0</v>
      </c>
      <c r="AP144" s="37">
        <f t="shared" si="37"/>
        <v>32.430872905107748</v>
      </c>
      <c r="AQ144" s="37">
        <f t="shared" si="26"/>
        <v>7</v>
      </c>
      <c r="AR144" s="49">
        <v>84125</v>
      </c>
      <c r="AS144" s="61">
        <v>1</v>
      </c>
    </row>
    <row r="145" spans="1:45" x14ac:dyDescent="0.2">
      <c r="A145" s="64" t="s">
        <v>190</v>
      </c>
      <c r="B145" s="41">
        <v>27592139</v>
      </c>
      <c r="C145" s="27"/>
      <c r="D145" s="42">
        <v>20533005</v>
      </c>
      <c r="E145" s="4">
        <f t="shared" si="30"/>
        <v>48125144</v>
      </c>
      <c r="F145" s="28">
        <f t="shared" si="38"/>
        <v>0.18699088759712335</v>
      </c>
      <c r="G145" s="41">
        <v>3371445</v>
      </c>
      <c r="H145" s="43"/>
      <c r="I145" s="43"/>
      <c r="J145" s="44"/>
      <c r="K145" s="44"/>
      <c r="L145" s="44"/>
      <c r="M145" s="44"/>
      <c r="N145" s="43"/>
      <c r="O145" s="44"/>
      <c r="P145" s="43"/>
      <c r="Q145" s="44"/>
      <c r="R145" s="50"/>
      <c r="S145" s="44">
        <v>1258934</v>
      </c>
      <c r="T145" s="44"/>
      <c r="U145" s="44"/>
      <c r="V145" s="41">
        <v>1258933</v>
      </c>
      <c r="W145" s="41">
        <v>2857113.56</v>
      </c>
      <c r="X145" s="41">
        <v>3427421.29</v>
      </c>
      <c r="Y145" s="41"/>
      <c r="Z145" s="41"/>
      <c r="AA145" s="41"/>
      <c r="AB145" s="41"/>
      <c r="AC145" s="41"/>
      <c r="AD145" s="45"/>
      <c r="AF145" s="46"/>
      <c r="AG145" s="56">
        <f t="shared" si="27"/>
        <v>10914912.850000001</v>
      </c>
      <c r="AH145" s="30">
        <f t="shared" si="31"/>
        <v>1258934</v>
      </c>
      <c r="AI145" s="43">
        <f t="shared" si="28"/>
        <v>0</v>
      </c>
      <c r="AJ145" s="47">
        <f t="shared" si="29"/>
        <v>12173846.850000001</v>
      </c>
      <c r="AK145" s="1">
        <f t="shared" si="32"/>
        <v>60298990.850000001</v>
      </c>
      <c r="AL145" s="33">
        <f t="shared" si="33"/>
        <v>0.16482716884082807</v>
      </c>
      <c r="AM145" s="34">
        <f t="shared" si="34"/>
        <v>39.558052567073545</v>
      </c>
      <c r="AN145" s="35">
        <f t="shared" si="35"/>
        <v>4.5626546024576058</v>
      </c>
      <c r="AO145" s="36">
        <f t="shared" si="36"/>
        <v>0</v>
      </c>
      <c r="AP145" s="37">
        <f t="shared" si="37"/>
        <v>25.296229451282272</v>
      </c>
      <c r="AQ145" s="37">
        <f t="shared" si="26"/>
        <v>5</v>
      </c>
      <c r="AR145" s="49">
        <v>26367</v>
      </c>
      <c r="AS145" s="61">
        <v>1</v>
      </c>
    </row>
    <row r="146" spans="1:45" x14ac:dyDescent="0.2">
      <c r="A146" s="64" t="s">
        <v>191</v>
      </c>
      <c r="B146" s="41">
        <v>32041314</v>
      </c>
      <c r="C146" s="27"/>
      <c r="D146" s="42">
        <v>24497504</v>
      </c>
      <c r="E146" s="4">
        <f t="shared" si="30"/>
        <v>56538818</v>
      </c>
      <c r="F146" s="28">
        <f t="shared" si="38"/>
        <v>0.21968232991702247</v>
      </c>
      <c r="G146" s="41">
        <v>3915083</v>
      </c>
      <c r="H146" s="43"/>
      <c r="I146" s="43"/>
      <c r="J146" s="44">
        <v>849487</v>
      </c>
      <c r="K146" s="44"/>
      <c r="L146" s="44"/>
      <c r="M146" s="44"/>
      <c r="N146" s="43"/>
      <c r="O146" s="44"/>
      <c r="P146" s="43"/>
      <c r="Q146" s="44"/>
      <c r="R146" s="50"/>
      <c r="S146" s="44">
        <v>1867904</v>
      </c>
      <c r="T146" s="44"/>
      <c r="U146" s="44"/>
      <c r="V146" s="41">
        <v>1867904</v>
      </c>
      <c r="W146" s="41">
        <v>3317817.17</v>
      </c>
      <c r="X146" s="41">
        <v>3574115.15</v>
      </c>
      <c r="Y146" s="41"/>
      <c r="Z146" s="41">
        <v>1068711</v>
      </c>
      <c r="AA146" s="41"/>
      <c r="AB146" s="41"/>
      <c r="AC146" s="41"/>
      <c r="AD146" s="45"/>
      <c r="AF146" s="46"/>
      <c r="AG146" s="56">
        <f t="shared" si="27"/>
        <v>12674919.32</v>
      </c>
      <c r="AH146" s="30">
        <f t="shared" si="31"/>
        <v>3786102</v>
      </c>
      <c r="AI146" s="43">
        <f t="shared" si="28"/>
        <v>0</v>
      </c>
      <c r="AJ146" s="47">
        <f t="shared" si="29"/>
        <v>16461021.32</v>
      </c>
      <c r="AK146" s="1">
        <f t="shared" si="32"/>
        <v>72999839.319999993</v>
      </c>
      <c r="AL146" s="33">
        <f t="shared" si="33"/>
        <v>0.19954491230015267</v>
      </c>
      <c r="AM146" s="34">
        <f t="shared" si="34"/>
        <v>39.558050958833959</v>
      </c>
      <c r="AN146" s="35">
        <f t="shared" si="35"/>
        <v>11.816313151202227</v>
      </c>
      <c r="AO146" s="36">
        <f t="shared" si="36"/>
        <v>0</v>
      </c>
      <c r="AP146" s="37">
        <f t="shared" si="37"/>
        <v>29.114548026101289</v>
      </c>
      <c r="AQ146" s="37">
        <f t="shared" si="26"/>
        <v>7</v>
      </c>
      <c r="AR146" s="49">
        <v>41474</v>
      </c>
      <c r="AS146" s="61">
        <v>1</v>
      </c>
    </row>
    <row r="147" spans="1:45" x14ac:dyDescent="0.2">
      <c r="A147" s="64" t="s">
        <v>192</v>
      </c>
      <c r="B147" s="41">
        <v>67199007</v>
      </c>
      <c r="C147" s="27"/>
      <c r="D147" s="42">
        <v>29309368</v>
      </c>
      <c r="E147" s="4">
        <f t="shared" si="30"/>
        <v>96508375</v>
      </c>
      <c r="F147" s="28">
        <f t="shared" si="38"/>
        <v>0.37498457566809629</v>
      </c>
      <c r="G147" s="41">
        <v>8210952</v>
      </c>
      <c r="H147" s="43"/>
      <c r="I147" s="43"/>
      <c r="J147" s="44">
        <v>2972826</v>
      </c>
      <c r="K147" s="44"/>
      <c r="L147" s="44"/>
      <c r="M147" s="44"/>
      <c r="N147" s="43"/>
      <c r="O147" s="44"/>
      <c r="P147" s="43"/>
      <c r="Q147" s="44"/>
      <c r="R147" s="50"/>
      <c r="S147" s="44">
        <v>4064987</v>
      </c>
      <c r="T147" s="44"/>
      <c r="U147" s="44"/>
      <c r="V147" s="41">
        <v>4064988</v>
      </c>
      <c r="W147" s="41">
        <v>6958329.4100000001</v>
      </c>
      <c r="X147" s="41">
        <v>6303437</v>
      </c>
      <c r="Y147" s="41"/>
      <c r="Z147" s="41">
        <v>3886726</v>
      </c>
      <c r="AA147" s="41"/>
      <c r="AB147" s="41"/>
      <c r="AC147" s="41"/>
      <c r="AD147" s="45"/>
      <c r="AF147" s="46"/>
      <c r="AG147" s="56">
        <f t="shared" si="27"/>
        <v>25537706.41</v>
      </c>
      <c r="AH147" s="30">
        <f t="shared" si="31"/>
        <v>10924539</v>
      </c>
      <c r="AI147" s="43">
        <f t="shared" si="28"/>
        <v>0</v>
      </c>
      <c r="AJ147" s="47">
        <f t="shared" si="29"/>
        <v>36462245.409999996</v>
      </c>
      <c r="AK147" s="1">
        <f t="shared" si="32"/>
        <v>132970620.41</v>
      </c>
      <c r="AL147" s="33">
        <f t="shared" si="33"/>
        <v>0.36347492042959667</v>
      </c>
      <c r="AM147" s="34">
        <f t="shared" si="34"/>
        <v>38.003100864273186</v>
      </c>
      <c r="AN147" s="35">
        <f t="shared" si="35"/>
        <v>16.256994690412611</v>
      </c>
      <c r="AO147" s="36">
        <f t="shared" si="36"/>
        <v>0</v>
      </c>
      <c r="AP147" s="37">
        <f t="shared" si="37"/>
        <v>37.781431311013158</v>
      </c>
      <c r="AQ147" s="37">
        <f t="shared" si="26"/>
        <v>7</v>
      </c>
      <c r="AR147" s="49">
        <v>148712</v>
      </c>
      <c r="AS147" s="61">
        <v>1</v>
      </c>
    </row>
    <row r="148" spans="1:45" x14ac:dyDescent="0.2">
      <c r="A148" s="64" t="s">
        <v>193</v>
      </c>
      <c r="B148" s="41">
        <v>23774965</v>
      </c>
      <c r="C148" s="27"/>
      <c r="D148" s="42">
        <v>24265667</v>
      </c>
      <c r="E148" s="4">
        <f t="shared" si="30"/>
        <v>48040632</v>
      </c>
      <c r="F148" s="28">
        <f t="shared" si="38"/>
        <v>0.18666251509619933</v>
      </c>
      <c r="G148" s="41">
        <v>2905029</v>
      </c>
      <c r="H148" s="43"/>
      <c r="I148" s="43"/>
      <c r="J148" s="44"/>
      <c r="K148" s="44"/>
      <c r="L148" s="44"/>
      <c r="M148" s="44"/>
      <c r="N148" s="43"/>
      <c r="O148" s="44"/>
      <c r="P148" s="43"/>
      <c r="Q148" s="44"/>
      <c r="R148" s="50"/>
      <c r="S148" s="44">
        <v>2601892</v>
      </c>
      <c r="T148" s="44"/>
      <c r="U148" s="44"/>
      <c r="V148" s="41">
        <v>2601893</v>
      </c>
      <c r="W148" s="41">
        <v>2461852.42</v>
      </c>
      <c r="X148" s="41">
        <v>1436137.82</v>
      </c>
      <c r="Y148" s="41"/>
      <c r="Z148" s="41"/>
      <c r="AA148" s="41"/>
      <c r="AB148" s="41"/>
      <c r="AC148" s="41"/>
      <c r="AD148" s="45"/>
      <c r="AF148" s="46"/>
      <c r="AG148" s="56">
        <f t="shared" si="27"/>
        <v>9404912.2400000002</v>
      </c>
      <c r="AH148" s="30">
        <f t="shared" si="31"/>
        <v>2601892</v>
      </c>
      <c r="AI148" s="43">
        <f t="shared" si="28"/>
        <v>0</v>
      </c>
      <c r="AJ148" s="47">
        <f t="shared" si="29"/>
        <v>12006804.24</v>
      </c>
      <c r="AK148" s="1">
        <f t="shared" si="32"/>
        <v>60047436.240000002</v>
      </c>
      <c r="AL148" s="33">
        <f t="shared" si="33"/>
        <v>0.16413954482605306</v>
      </c>
      <c r="AM148" s="34">
        <f t="shared" si="34"/>
        <v>39.558048728988666</v>
      </c>
      <c r="AN148" s="35">
        <f t="shared" si="35"/>
        <v>10.943831042443176</v>
      </c>
      <c r="AO148" s="36">
        <f t="shared" si="36"/>
        <v>0</v>
      </c>
      <c r="AP148" s="37">
        <f t="shared" si="37"/>
        <v>24.993018909493113</v>
      </c>
      <c r="AQ148" s="37">
        <f t="shared" ref="AQ148:AQ207" si="39">COUNT(G148:AF148)</f>
        <v>5</v>
      </c>
      <c r="AR148" s="49">
        <v>14358</v>
      </c>
      <c r="AS148" s="61">
        <v>1</v>
      </c>
    </row>
    <row r="149" spans="1:45" x14ac:dyDescent="0.2">
      <c r="A149" s="64" t="s">
        <v>194</v>
      </c>
      <c r="B149" s="41">
        <v>21772417</v>
      </c>
      <c r="C149" s="27"/>
      <c r="D149" s="42">
        <v>20515299</v>
      </c>
      <c r="E149" s="4">
        <f t="shared" si="30"/>
        <v>42287716</v>
      </c>
      <c r="F149" s="28">
        <f t="shared" si="38"/>
        <v>0.16430948340217069</v>
      </c>
      <c r="G149" s="41">
        <v>2660341</v>
      </c>
      <c r="H149" s="43"/>
      <c r="I149" s="43"/>
      <c r="J149" s="44"/>
      <c r="K149" s="44"/>
      <c r="L149" s="44"/>
      <c r="M149" s="44"/>
      <c r="N149" s="43"/>
      <c r="O149" s="44"/>
      <c r="P149" s="43"/>
      <c r="Q149" s="44"/>
      <c r="R149" s="50"/>
      <c r="S149" s="44">
        <v>1611221</v>
      </c>
      <c r="T149" s="44"/>
      <c r="U149" s="44"/>
      <c r="V149" s="41">
        <v>1611221</v>
      </c>
      <c r="W149" s="41">
        <v>2254492.39</v>
      </c>
      <c r="X149" s="41">
        <v>2086689.43</v>
      </c>
      <c r="Y149" s="41"/>
      <c r="Z149" s="41"/>
      <c r="AA149" s="41"/>
      <c r="AB149" s="41"/>
      <c r="AC149" s="41"/>
      <c r="AD149" s="45"/>
      <c r="AF149" s="46"/>
      <c r="AG149" s="56">
        <f t="shared" si="27"/>
        <v>8612743.8200000003</v>
      </c>
      <c r="AH149" s="30">
        <f t="shared" si="31"/>
        <v>1611221</v>
      </c>
      <c r="AI149" s="43">
        <f t="shared" si="28"/>
        <v>0</v>
      </c>
      <c r="AJ149" s="47">
        <f t="shared" si="29"/>
        <v>10223964.82</v>
      </c>
      <c r="AK149" s="1">
        <f t="shared" si="32"/>
        <v>52511680.82</v>
      </c>
      <c r="AL149" s="33">
        <f t="shared" si="33"/>
        <v>0.14354057271314702</v>
      </c>
      <c r="AM149" s="34">
        <f t="shared" si="34"/>
        <v>39.558050996359299</v>
      </c>
      <c r="AN149" s="35">
        <f t="shared" si="35"/>
        <v>7.4002854161758886</v>
      </c>
      <c r="AO149" s="36">
        <f t="shared" si="36"/>
        <v>0</v>
      </c>
      <c r="AP149" s="37">
        <f t="shared" si="37"/>
        <v>24.177150688393763</v>
      </c>
      <c r="AQ149" s="37">
        <f t="shared" si="39"/>
        <v>5</v>
      </c>
      <c r="AR149" s="49">
        <v>12826</v>
      </c>
      <c r="AS149" s="61">
        <v>1</v>
      </c>
    </row>
    <row r="150" spans="1:45" x14ac:dyDescent="0.2">
      <c r="A150" s="64" t="s">
        <v>195</v>
      </c>
      <c r="B150" s="41">
        <v>41019022</v>
      </c>
      <c r="C150" s="27"/>
      <c r="D150" s="42">
        <v>26768344</v>
      </c>
      <c r="E150" s="4">
        <f t="shared" si="30"/>
        <v>67787366</v>
      </c>
      <c r="F150" s="28">
        <f t="shared" si="38"/>
        <v>0.26338871289841875</v>
      </c>
      <c r="G150" s="41">
        <v>5012057</v>
      </c>
      <c r="H150" s="43"/>
      <c r="I150" s="43"/>
      <c r="J150" s="44">
        <v>479260</v>
      </c>
      <c r="K150" s="44"/>
      <c r="L150" s="44"/>
      <c r="M150" s="44"/>
      <c r="N150" s="43"/>
      <c r="O150" s="44"/>
      <c r="P150" s="43"/>
      <c r="Q150" s="44"/>
      <c r="R150" s="50"/>
      <c r="S150" s="44">
        <v>2799033</v>
      </c>
      <c r="T150" s="44"/>
      <c r="U150" s="44"/>
      <c r="V150" s="41">
        <v>2799034</v>
      </c>
      <c r="W150" s="41">
        <v>4247441.7699999996</v>
      </c>
      <c r="X150" s="41">
        <v>4167793.37</v>
      </c>
      <c r="Y150" s="41"/>
      <c r="Z150" s="41"/>
      <c r="AA150" s="41"/>
      <c r="AB150" s="41"/>
      <c r="AC150" s="41"/>
      <c r="AD150" s="45"/>
      <c r="AF150" s="46"/>
      <c r="AG150" s="56">
        <f t="shared" si="27"/>
        <v>16226326.140000001</v>
      </c>
      <c r="AH150" s="30">
        <f t="shared" si="31"/>
        <v>3278293</v>
      </c>
      <c r="AI150" s="43">
        <f t="shared" si="28"/>
        <v>0</v>
      </c>
      <c r="AJ150" s="47">
        <f t="shared" si="29"/>
        <v>19504619.140000001</v>
      </c>
      <c r="AK150" s="1">
        <f t="shared" si="32"/>
        <v>87291985.140000001</v>
      </c>
      <c r="AL150" s="33">
        <f t="shared" si="33"/>
        <v>0.23861246382901671</v>
      </c>
      <c r="AM150" s="34">
        <f t="shared" si="34"/>
        <v>39.558052212946471</v>
      </c>
      <c r="AN150" s="35">
        <f t="shared" si="35"/>
        <v>7.9921286275426064</v>
      </c>
      <c r="AO150" s="36">
        <f t="shared" si="36"/>
        <v>0</v>
      </c>
      <c r="AP150" s="37">
        <f t="shared" si="37"/>
        <v>28.773236505457373</v>
      </c>
      <c r="AQ150" s="37">
        <f t="shared" si="39"/>
        <v>6</v>
      </c>
      <c r="AR150" s="49">
        <v>68925</v>
      </c>
      <c r="AS150" s="61">
        <v>1</v>
      </c>
    </row>
    <row r="151" spans="1:45" x14ac:dyDescent="0.2">
      <c r="A151" s="64" t="s">
        <v>196</v>
      </c>
      <c r="B151" s="41">
        <v>26184580</v>
      </c>
      <c r="C151" s="27"/>
      <c r="D151" s="42">
        <v>21971271</v>
      </c>
      <c r="E151" s="4">
        <f t="shared" si="30"/>
        <v>48155851</v>
      </c>
      <c r="F151" s="28">
        <f t="shared" si="38"/>
        <v>0.18711020005435869</v>
      </c>
      <c r="G151" s="41">
        <v>3199455</v>
      </c>
      <c r="H151" s="43"/>
      <c r="I151" s="43"/>
      <c r="J151" s="44"/>
      <c r="K151" s="44"/>
      <c r="L151" s="44"/>
      <c r="M151" s="44"/>
      <c r="N151" s="43"/>
      <c r="O151" s="44"/>
      <c r="P151" s="43"/>
      <c r="Q151" s="44"/>
      <c r="R151" s="50"/>
      <c r="S151" s="44">
        <v>3327571</v>
      </c>
      <c r="T151" s="44"/>
      <c r="U151" s="44"/>
      <c r="V151" s="41">
        <v>3327570</v>
      </c>
      <c r="W151" s="41">
        <v>2711363.48</v>
      </c>
      <c r="X151" s="41">
        <v>1119719.04</v>
      </c>
      <c r="Y151" s="41"/>
      <c r="Z151" s="41"/>
      <c r="AA151" s="41"/>
      <c r="AB151" s="41"/>
      <c r="AC151" s="41"/>
      <c r="AD151" s="45"/>
      <c r="AF151" s="46"/>
      <c r="AG151" s="56">
        <f t="shared" si="27"/>
        <v>10358107.52</v>
      </c>
      <c r="AH151" s="30">
        <f t="shared" si="31"/>
        <v>3327571</v>
      </c>
      <c r="AI151" s="43">
        <f t="shared" si="28"/>
        <v>0</v>
      </c>
      <c r="AJ151" s="47">
        <f t="shared" si="29"/>
        <v>13685678.52</v>
      </c>
      <c r="AK151" s="1">
        <f t="shared" si="32"/>
        <v>61841529.519999996</v>
      </c>
      <c r="AL151" s="33">
        <f t="shared" si="33"/>
        <v>0.16904369515776221</v>
      </c>
      <c r="AM151" s="34">
        <f t="shared" si="34"/>
        <v>39.558043398060995</v>
      </c>
      <c r="AN151" s="35">
        <f t="shared" si="35"/>
        <v>12.708132038016268</v>
      </c>
      <c r="AO151" s="36">
        <f t="shared" si="36"/>
        <v>0</v>
      </c>
      <c r="AP151" s="37">
        <f t="shared" si="37"/>
        <v>28.41955491555948</v>
      </c>
      <c r="AQ151" s="37">
        <f t="shared" si="39"/>
        <v>5</v>
      </c>
      <c r="AR151" s="49">
        <v>21843</v>
      </c>
      <c r="AS151" s="61">
        <v>1</v>
      </c>
    </row>
    <row r="152" spans="1:45" x14ac:dyDescent="0.2">
      <c r="A152" s="64" t="s">
        <v>197</v>
      </c>
      <c r="B152" s="41">
        <v>66438172</v>
      </c>
      <c r="C152" s="27"/>
      <c r="D152" s="42">
        <v>21364554</v>
      </c>
      <c r="E152" s="4">
        <f t="shared" si="30"/>
        <v>87802726</v>
      </c>
      <c r="F152" s="28">
        <f t="shared" si="38"/>
        <v>0.34115866059927052</v>
      </c>
      <c r="G152" s="41">
        <v>8117987</v>
      </c>
      <c r="H152" s="43"/>
      <c r="I152" s="43"/>
      <c r="J152" s="44">
        <v>1470572</v>
      </c>
      <c r="K152" s="44"/>
      <c r="L152" s="44"/>
      <c r="M152" s="44"/>
      <c r="N152" s="43"/>
      <c r="O152" s="44"/>
      <c r="P152" s="43"/>
      <c r="Q152" s="44"/>
      <c r="R152" s="50"/>
      <c r="S152" s="44">
        <v>872080</v>
      </c>
      <c r="T152" s="44"/>
      <c r="U152" s="44"/>
      <c r="V152" s="41">
        <v>872081</v>
      </c>
      <c r="W152" s="41">
        <v>6879546.3600000003</v>
      </c>
      <c r="X152" s="41">
        <v>7732069</v>
      </c>
      <c r="Y152" s="41"/>
      <c r="Z152" s="41">
        <v>1929766</v>
      </c>
      <c r="AA152" s="41"/>
      <c r="AB152" s="41"/>
      <c r="AC152" s="41"/>
      <c r="AD152" s="45"/>
      <c r="AF152" s="46"/>
      <c r="AG152" s="56">
        <f t="shared" si="27"/>
        <v>23601683.359999999</v>
      </c>
      <c r="AH152" s="30">
        <f t="shared" si="31"/>
        <v>4272418</v>
      </c>
      <c r="AI152" s="43">
        <f t="shared" si="28"/>
        <v>0</v>
      </c>
      <c r="AJ152" s="47">
        <f t="shared" si="29"/>
        <v>27874101.359999999</v>
      </c>
      <c r="AK152" s="1">
        <f t="shared" si="32"/>
        <v>115676827.36</v>
      </c>
      <c r="AL152" s="33">
        <f t="shared" si="33"/>
        <v>0.31620237230285325</v>
      </c>
      <c r="AM152" s="34">
        <f t="shared" si="34"/>
        <v>35.524281673493363</v>
      </c>
      <c r="AN152" s="35">
        <f t="shared" si="35"/>
        <v>6.4306675987412785</v>
      </c>
      <c r="AO152" s="36">
        <f t="shared" si="36"/>
        <v>0</v>
      </c>
      <c r="AP152" s="37">
        <f t="shared" si="37"/>
        <v>31.74628241041172</v>
      </c>
      <c r="AQ152" s="37">
        <f t="shared" si="39"/>
        <v>7</v>
      </c>
      <c r="AR152" s="49">
        <v>50960</v>
      </c>
      <c r="AS152" s="61">
        <v>1</v>
      </c>
    </row>
    <row r="153" spans="1:45" x14ac:dyDescent="0.2">
      <c r="A153" s="64" t="s">
        <v>198</v>
      </c>
      <c r="B153" s="41">
        <v>67321229</v>
      </c>
      <c r="C153" s="27"/>
      <c r="D153" s="42">
        <v>24314735</v>
      </c>
      <c r="E153" s="4">
        <f t="shared" si="30"/>
        <v>91635964</v>
      </c>
      <c r="F153" s="28">
        <f t="shared" si="38"/>
        <v>0.35605275787181107</v>
      </c>
      <c r="G153" s="41">
        <v>8225886</v>
      </c>
      <c r="H153" s="43"/>
      <c r="I153" s="43"/>
      <c r="J153" s="44"/>
      <c r="K153" s="44"/>
      <c r="L153" s="44"/>
      <c r="M153" s="44"/>
      <c r="N153" s="43"/>
      <c r="O153" s="44"/>
      <c r="P153" s="43"/>
      <c r="Q153" s="44"/>
      <c r="R153" s="50"/>
      <c r="S153" s="44">
        <v>1763159</v>
      </c>
      <c r="T153" s="44"/>
      <c r="U153" s="44"/>
      <c r="V153" s="41">
        <v>1763159</v>
      </c>
      <c r="W153" s="41">
        <v>6970985.2300000004</v>
      </c>
      <c r="X153" s="41">
        <v>7814902</v>
      </c>
      <c r="Y153" s="41"/>
      <c r="Z153" s="41"/>
      <c r="AA153" s="41"/>
      <c r="AB153" s="41"/>
      <c r="AC153" s="41"/>
      <c r="AD153" s="45"/>
      <c r="AF153" s="46"/>
      <c r="AG153" s="56">
        <f t="shared" si="27"/>
        <v>24774932.23</v>
      </c>
      <c r="AH153" s="30">
        <f t="shared" si="31"/>
        <v>1763159</v>
      </c>
      <c r="AI153" s="43">
        <f t="shared" si="28"/>
        <v>0</v>
      </c>
      <c r="AJ153" s="47">
        <f t="shared" si="29"/>
        <v>26538091.23</v>
      </c>
      <c r="AK153" s="1">
        <f t="shared" si="32"/>
        <v>118174055.23</v>
      </c>
      <c r="AL153" s="33">
        <f t="shared" si="33"/>
        <v>0.32302853960615746</v>
      </c>
      <c r="AM153" s="34">
        <f t="shared" si="34"/>
        <v>36.801069436804248</v>
      </c>
      <c r="AN153" s="35">
        <f t="shared" si="35"/>
        <v>2.6190237852015446</v>
      </c>
      <c r="AO153" s="36">
        <f t="shared" si="36"/>
        <v>0</v>
      </c>
      <c r="AP153" s="37">
        <f t="shared" si="37"/>
        <v>28.960344903448608</v>
      </c>
      <c r="AQ153" s="37">
        <f t="shared" si="39"/>
        <v>5</v>
      </c>
      <c r="AR153" s="49">
        <v>55265</v>
      </c>
      <c r="AS153" s="61">
        <v>1</v>
      </c>
    </row>
    <row r="154" spans="1:45" x14ac:dyDescent="0.2">
      <c r="A154" s="64" t="s">
        <v>199</v>
      </c>
      <c r="B154" s="41">
        <v>347363154</v>
      </c>
      <c r="C154" s="27"/>
      <c r="D154" s="42">
        <v>92484527</v>
      </c>
      <c r="E154" s="4">
        <f t="shared" si="30"/>
        <v>439847681</v>
      </c>
      <c r="F154" s="28">
        <f t="shared" si="38"/>
        <v>1.7090340192587552</v>
      </c>
      <c r="G154" s="41">
        <v>42443814</v>
      </c>
      <c r="H154" s="43"/>
      <c r="I154" s="43"/>
      <c r="J154" s="44">
        <v>11927692</v>
      </c>
      <c r="K154" s="44"/>
      <c r="L154" s="44"/>
      <c r="M154" s="44"/>
      <c r="N154" s="43"/>
      <c r="O154" s="44"/>
      <c r="P154" s="43"/>
      <c r="Q154" s="44"/>
      <c r="R154" s="50"/>
      <c r="S154" s="44">
        <v>24304548</v>
      </c>
      <c r="T154" s="44">
        <v>2871726</v>
      </c>
      <c r="U154" s="44"/>
      <c r="V154" s="41">
        <v>24304548</v>
      </c>
      <c r="W154" s="41">
        <v>35968794.060000002</v>
      </c>
      <c r="X154" s="41">
        <v>33583544</v>
      </c>
      <c r="Y154" s="41"/>
      <c r="Z154" s="41">
        <v>4268104</v>
      </c>
      <c r="AA154" s="41"/>
      <c r="AB154" s="41"/>
      <c r="AC154" s="41"/>
      <c r="AD154" s="45"/>
      <c r="AF154" s="46"/>
      <c r="AG154" s="56">
        <f t="shared" si="27"/>
        <v>136300700.06</v>
      </c>
      <c r="AH154" s="30">
        <f t="shared" si="31"/>
        <v>43372070</v>
      </c>
      <c r="AI154" s="43">
        <f t="shared" si="28"/>
        <v>0</v>
      </c>
      <c r="AJ154" s="47">
        <f t="shared" si="29"/>
        <v>179672770.06</v>
      </c>
      <c r="AK154" s="1">
        <f t="shared" si="32"/>
        <v>619520451.05999994</v>
      </c>
      <c r="AL154" s="33">
        <f t="shared" si="33"/>
        <v>1.6934578928730541</v>
      </c>
      <c r="AM154" s="34">
        <f t="shared" si="34"/>
        <v>39.238675285634926</v>
      </c>
      <c r="AN154" s="35">
        <f t="shared" si="35"/>
        <v>12.486088262544968</v>
      </c>
      <c r="AO154" s="36">
        <f t="shared" si="36"/>
        <v>0</v>
      </c>
      <c r="AP154" s="37">
        <f t="shared" si="37"/>
        <v>40.848861508491161</v>
      </c>
      <c r="AQ154" s="37">
        <f t="shared" si="39"/>
        <v>8</v>
      </c>
      <c r="AR154" s="49">
        <v>1104186</v>
      </c>
      <c r="AS154" s="61">
        <v>0</v>
      </c>
    </row>
    <row r="155" spans="1:45" x14ac:dyDescent="0.2">
      <c r="A155" s="64" t="s">
        <v>200</v>
      </c>
      <c r="B155" s="41">
        <v>81554035</v>
      </c>
      <c r="C155" s="27"/>
      <c r="D155" s="42">
        <v>23671658</v>
      </c>
      <c r="E155" s="4">
        <f t="shared" si="30"/>
        <v>105225693</v>
      </c>
      <c r="F155" s="28">
        <f t="shared" si="38"/>
        <v>0.40885583079174598</v>
      </c>
      <c r="G155" s="41">
        <v>9964973</v>
      </c>
      <c r="H155" s="43"/>
      <c r="I155" s="43"/>
      <c r="J155" s="44"/>
      <c r="K155" s="44"/>
      <c r="L155" s="44"/>
      <c r="M155" s="44"/>
      <c r="N155" s="43"/>
      <c r="O155" s="44"/>
      <c r="P155" s="43"/>
      <c r="Q155" s="44"/>
      <c r="R155" s="50"/>
      <c r="S155" s="44">
        <v>3968493</v>
      </c>
      <c r="T155" s="44"/>
      <c r="U155" s="44"/>
      <c r="V155" s="41">
        <v>3968493</v>
      </c>
      <c r="W155" s="41">
        <v>8444765.2300000004</v>
      </c>
      <c r="X155" s="41">
        <v>8649975</v>
      </c>
      <c r="Y155" s="41"/>
      <c r="Z155" s="41"/>
      <c r="AA155" s="41"/>
      <c r="AB155" s="41"/>
      <c r="AC155" s="41"/>
      <c r="AD155" s="45"/>
      <c r="AF155" s="46"/>
      <c r="AG155" s="56">
        <f t="shared" si="27"/>
        <v>31028206.23</v>
      </c>
      <c r="AH155" s="30">
        <f t="shared" si="31"/>
        <v>3968493</v>
      </c>
      <c r="AI155" s="43">
        <f t="shared" si="28"/>
        <v>0</v>
      </c>
      <c r="AJ155" s="47">
        <f t="shared" si="29"/>
        <v>34996699.230000004</v>
      </c>
      <c r="AK155" s="1">
        <f t="shared" si="32"/>
        <v>140222392.23000002</v>
      </c>
      <c r="AL155" s="33">
        <f t="shared" si="33"/>
        <v>0.38329762394952305</v>
      </c>
      <c r="AM155" s="34">
        <f t="shared" si="34"/>
        <v>38.046193827196902</v>
      </c>
      <c r="AN155" s="35">
        <f t="shared" si="35"/>
        <v>4.8660903166839011</v>
      </c>
      <c r="AO155" s="36">
        <f t="shared" si="36"/>
        <v>0</v>
      </c>
      <c r="AP155" s="37">
        <f t="shared" si="37"/>
        <v>33.258701589164161</v>
      </c>
      <c r="AQ155" s="37">
        <f t="shared" si="39"/>
        <v>5</v>
      </c>
      <c r="AR155" s="49">
        <v>108548</v>
      </c>
      <c r="AS155" s="61">
        <v>0</v>
      </c>
    </row>
    <row r="156" spans="1:45" x14ac:dyDescent="0.2">
      <c r="A156" s="64" t="s">
        <v>201</v>
      </c>
      <c r="B156" s="41">
        <v>91134336</v>
      </c>
      <c r="C156" s="27"/>
      <c r="D156" s="42">
        <v>25292525</v>
      </c>
      <c r="E156" s="4">
        <f t="shared" si="30"/>
        <v>116426861</v>
      </c>
      <c r="F156" s="28">
        <f t="shared" si="38"/>
        <v>0.45237811815247564</v>
      </c>
      <c r="G156" s="41">
        <v>11135576</v>
      </c>
      <c r="H156" s="43"/>
      <c r="I156" s="43"/>
      <c r="J156" s="44"/>
      <c r="K156" s="44"/>
      <c r="L156" s="44"/>
      <c r="M156" s="44"/>
      <c r="N156" s="43"/>
      <c r="O156" s="44"/>
      <c r="P156" s="43"/>
      <c r="Q156" s="44"/>
      <c r="R156" s="50"/>
      <c r="S156" s="44">
        <v>3129537</v>
      </c>
      <c r="T156" s="44"/>
      <c r="U156" s="44"/>
      <c r="V156" s="41">
        <v>3129538</v>
      </c>
      <c r="W156" s="41">
        <v>9436787.1999999993</v>
      </c>
      <c r="X156" s="41">
        <v>10048632</v>
      </c>
      <c r="Y156" s="41"/>
      <c r="Z156" s="41"/>
      <c r="AA156" s="41"/>
      <c r="AB156" s="41"/>
      <c r="AC156" s="41"/>
      <c r="AD156" s="45"/>
      <c r="AF156" s="46"/>
      <c r="AG156" s="56">
        <f t="shared" si="27"/>
        <v>33750533.200000003</v>
      </c>
      <c r="AH156" s="30">
        <f t="shared" si="31"/>
        <v>3129537</v>
      </c>
      <c r="AI156" s="43">
        <f t="shared" si="28"/>
        <v>0</v>
      </c>
      <c r="AJ156" s="47">
        <f t="shared" si="29"/>
        <v>36880070.200000003</v>
      </c>
      <c r="AK156" s="1">
        <f t="shared" si="32"/>
        <v>153306931.19999999</v>
      </c>
      <c r="AL156" s="33">
        <f t="shared" si="33"/>
        <v>0.41906418461017425</v>
      </c>
      <c r="AM156" s="34">
        <f t="shared" si="34"/>
        <v>37.033827952617116</v>
      </c>
      <c r="AN156" s="35">
        <f t="shared" si="35"/>
        <v>3.4339823357027588</v>
      </c>
      <c r="AO156" s="36">
        <f t="shared" si="36"/>
        <v>0</v>
      </c>
      <c r="AP156" s="37">
        <f t="shared" si="37"/>
        <v>31.676599268617235</v>
      </c>
      <c r="AQ156" s="37">
        <f t="shared" si="39"/>
        <v>5</v>
      </c>
      <c r="AR156" s="49">
        <v>131136</v>
      </c>
      <c r="AS156" s="61">
        <v>1</v>
      </c>
    </row>
    <row r="157" spans="1:45" x14ac:dyDescent="0.2">
      <c r="A157" s="64" t="s">
        <v>202</v>
      </c>
      <c r="B157" s="41">
        <v>101213063</v>
      </c>
      <c r="C157" s="27"/>
      <c r="D157" s="42">
        <v>20917790</v>
      </c>
      <c r="E157" s="4">
        <f t="shared" si="30"/>
        <v>122130853</v>
      </c>
      <c r="F157" s="28">
        <f t="shared" si="38"/>
        <v>0.47454105499328575</v>
      </c>
      <c r="G157" s="41">
        <v>12367082</v>
      </c>
      <c r="H157" s="43"/>
      <c r="I157" s="43"/>
      <c r="J157" s="44"/>
      <c r="K157" s="44"/>
      <c r="L157" s="44"/>
      <c r="M157" s="44"/>
      <c r="N157" s="43"/>
      <c r="O157" s="44"/>
      <c r="P157" s="43"/>
      <c r="Q157" s="44"/>
      <c r="R157" s="50"/>
      <c r="S157" s="44">
        <v>5001664</v>
      </c>
      <c r="T157" s="44"/>
      <c r="U157" s="44"/>
      <c r="V157" s="41">
        <v>5001664</v>
      </c>
      <c r="W157" s="41">
        <v>10480420.199999999</v>
      </c>
      <c r="X157" s="41">
        <v>10494042</v>
      </c>
      <c r="Y157" s="41"/>
      <c r="Z157" s="41"/>
      <c r="AA157" s="41"/>
      <c r="AB157" s="41"/>
      <c r="AC157" s="41"/>
      <c r="AD157" s="45"/>
      <c r="AF157" s="46"/>
      <c r="AG157" s="56">
        <f t="shared" si="27"/>
        <v>38343208.200000003</v>
      </c>
      <c r="AH157" s="30">
        <f t="shared" si="31"/>
        <v>5001664</v>
      </c>
      <c r="AI157" s="43">
        <f t="shared" si="28"/>
        <v>0</v>
      </c>
      <c r="AJ157" s="47">
        <f t="shared" si="29"/>
        <v>43344872.200000003</v>
      </c>
      <c r="AK157" s="1">
        <f t="shared" si="32"/>
        <v>165475725.19999999</v>
      </c>
      <c r="AL157" s="33">
        <f t="shared" si="33"/>
        <v>0.45232755825794829</v>
      </c>
      <c r="AM157" s="34">
        <f t="shared" si="34"/>
        <v>37.883655590978407</v>
      </c>
      <c r="AN157" s="35">
        <f t="shared" si="35"/>
        <v>4.9417178492068752</v>
      </c>
      <c r="AO157" s="36">
        <f t="shared" si="36"/>
        <v>0</v>
      </c>
      <c r="AP157" s="37">
        <f t="shared" si="37"/>
        <v>35.490517862836839</v>
      </c>
      <c r="AQ157" s="37">
        <f t="shared" si="39"/>
        <v>5</v>
      </c>
      <c r="AR157" s="49">
        <v>189507</v>
      </c>
      <c r="AS157" s="61">
        <v>0</v>
      </c>
    </row>
    <row r="158" spans="1:45" x14ac:dyDescent="0.2">
      <c r="A158" s="64" t="s">
        <v>203</v>
      </c>
      <c r="B158" s="41">
        <v>63008042</v>
      </c>
      <c r="C158" s="27"/>
      <c r="D158" s="42">
        <v>24278597</v>
      </c>
      <c r="E158" s="4">
        <f t="shared" si="30"/>
        <v>87286639</v>
      </c>
      <c r="F158" s="28">
        <f t="shared" si="38"/>
        <v>0.33915339769122943</v>
      </c>
      <c r="G158" s="41">
        <v>7698864</v>
      </c>
      <c r="H158" s="43"/>
      <c r="I158" s="43"/>
      <c r="J158" s="44"/>
      <c r="K158" s="44"/>
      <c r="L158" s="44"/>
      <c r="M158" s="44"/>
      <c r="N158" s="43"/>
      <c r="O158" s="44"/>
      <c r="P158" s="43"/>
      <c r="Q158" s="44"/>
      <c r="R158" s="50"/>
      <c r="S158" s="44">
        <v>2601224</v>
      </c>
      <c r="T158" s="44"/>
      <c r="U158" s="44"/>
      <c r="V158" s="41">
        <v>2601224</v>
      </c>
      <c r="W158" s="41">
        <v>6524362.9199999999</v>
      </c>
      <c r="X158" s="41">
        <v>6910314</v>
      </c>
      <c r="Y158" s="41"/>
      <c r="Z158" s="41"/>
      <c r="AA158" s="41"/>
      <c r="AB158" s="41"/>
      <c r="AC158" s="41"/>
      <c r="AD158" s="45"/>
      <c r="AF158" s="46"/>
      <c r="AG158" s="56">
        <f t="shared" si="27"/>
        <v>23734764.920000002</v>
      </c>
      <c r="AH158" s="30">
        <f t="shared" si="31"/>
        <v>2601224</v>
      </c>
      <c r="AI158" s="43">
        <f t="shared" si="28"/>
        <v>0</v>
      </c>
      <c r="AJ158" s="47">
        <f t="shared" si="29"/>
        <v>26335988.920000002</v>
      </c>
      <c r="AK158" s="1">
        <f t="shared" si="32"/>
        <v>113622627.92</v>
      </c>
      <c r="AL158" s="33">
        <f t="shared" si="33"/>
        <v>0.31058722231183783</v>
      </c>
      <c r="AM158" s="34">
        <f t="shared" si="34"/>
        <v>37.669421500195163</v>
      </c>
      <c r="AN158" s="35">
        <f t="shared" si="35"/>
        <v>4.1283999905916771</v>
      </c>
      <c r="AO158" s="36">
        <f t="shared" si="36"/>
        <v>0</v>
      </c>
      <c r="AP158" s="37">
        <f t="shared" si="37"/>
        <v>30.171844421687492</v>
      </c>
      <c r="AQ158" s="37">
        <f t="shared" si="39"/>
        <v>5</v>
      </c>
      <c r="AR158" s="49">
        <v>37854</v>
      </c>
      <c r="AS158" s="61">
        <v>1</v>
      </c>
    </row>
    <row r="159" spans="1:45" x14ac:dyDescent="0.2">
      <c r="A159" s="64" t="s">
        <v>204</v>
      </c>
      <c r="B159" s="41">
        <v>121537796</v>
      </c>
      <c r="C159" s="27"/>
      <c r="D159" s="42">
        <v>35915845</v>
      </c>
      <c r="E159" s="4">
        <f t="shared" si="30"/>
        <v>157453641</v>
      </c>
      <c r="F159" s="28">
        <f t="shared" si="38"/>
        <v>0.61178821794255434</v>
      </c>
      <c r="G159" s="41">
        <v>14850532</v>
      </c>
      <c r="H159" s="43"/>
      <c r="I159" s="43"/>
      <c r="J159" s="44"/>
      <c r="K159" s="44"/>
      <c r="L159" s="44"/>
      <c r="M159" s="44"/>
      <c r="N159" s="43"/>
      <c r="O159" s="44"/>
      <c r="P159" s="43"/>
      <c r="Q159" s="44"/>
      <c r="R159" s="50"/>
      <c r="S159" s="44">
        <v>2641772</v>
      </c>
      <c r="T159" s="44"/>
      <c r="U159" s="44"/>
      <c r="V159" s="41">
        <v>2641772</v>
      </c>
      <c r="W159" s="41">
        <v>12585007.68</v>
      </c>
      <c r="X159" s="41">
        <v>13400553</v>
      </c>
      <c r="Y159" s="41"/>
      <c r="Z159" s="41"/>
      <c r="AA159" s="41"/>
      <c r="AB159" s="41"/>
      <c r="AC159" s="41"/>
      <c r="AD159" s="45"/>
      <c r="AF159" s="46"/>
      <c r="AG159" s="56">
        <f t="shared" si="27"/>
        <v>43477864.68</v>
      </c>
      <c r="AH159" s="30">
        <f t="shared" si="31"/>
        <v>2641772</v>
      </c>
      <c r="AI159" s="43">
        <f t="shared" si="28"/>
        <v>0</v>
      </c>
      <c r="AJ159" s="47">
        <f t="shared" si="29"/>
        <v>46119636.68</v>
      </c>
      <c r="AK159" s="1">
        <f t="shared" si="32"/>
        <v>203573277.68000001</v>
      </c>
      <c r="AL159" s="33">
        <f t="shared" si="33"/>
        <v>0.55646714047192281</v>
      </c>
      <c r="AM159" s="34">
        <f t="shared" si="34"/>
        <v>35.773122527250699</v>
      </c>
      <c r="AN159" s="35">
        <f t="shared" si="35"/>
        <v>2.1736217760605103</v>
      </c>
      <c r="AO159" s="36">
        <f t="shared" si="36"/>
        <v>0</v>
      </c>
      <c r="AP159" s="37">
        <f t="shared" si="37"/>
        <v>29.290930579369707</v>
      </c>
      <c r="AQ159" s="37">
        <f t="shared" si="39"/>
        <v>5</v>
      </c>
      <c r="AR159" s="49">
        <v>196842</v>
      </c>
      <c r="AS159" s="61">
        <v>1</v>
      </c>
    </row>
    <row r="160" spans="1:45" x14ac:dyDescent="0.2">
      <c r="A160" s="64" t="s">
        <v>205</v>
      </c>
      <c r="B160" s="41">
        <v>77327204</v>
      </c>
      <c r="C160" s="27"/>
      <c r="D160" s="42">
        <v>25967196</v>
      </c>
      <c r="E160" s="4">
        <f t="shared" si="30"/>
        <v>103294400</v>
      </c>
      <c r="F160" s="28">
        <f t="shared" si="38"/>
        <v>0.40135176613315271</v>
      </c>
      <c r="G160" s="41">
        <v>9448502</v>
      </c>
      <c r="H160" s="43"/>
      <c r="I160" s="43"/>
      <c r="J160" s="44"/>
      <c r="K160" s="44"/>
      <c r="L160" s="44"/>
      <c r="M160" s="44"/>
      <c r="N160" s="43"/>
      <c r="O160" s="44"/>
      <c r="P160" s="43"/>
      <c r="Q160" s="44"/>
      <c r="R160" s="50"/>
      <c r="S160" s="44">
        <v>2431628</v>
      </c>
      <c r="T160" s="44"/>
      <c r="U160" s="44"/>
      <c r="V160" s="41">
        <v>2431628</v>
      </c>
      <c r="W160" s="41">
        <v>8007084.9000000004</v>
      </c>
      <c r="X160" s="41">
        <v>9253488</v>
      </c>
      <c r="Y160" s="41"/>
      <c r="Z160" s="41"/>
      <c r="AA160" s="41"/>
      <c r="AB160" s="41"/>
      <c r="AC160" s="41"/>
      <c r="AD160" s="45"/>
      <c r="AF160" s="46"/>
      <c r="AG160" s="56">
        <f t="shared" si="27"/>
        <v>29140702.899999999</v>
      </c>
      <c r="AH160" s="30">
        <f t="shared" si="31"/>
        <v>2431628</v>
      </c>
      <c r="AI160" s="43">
        <f t="shared" si="28"/>
        <v>0</v>
      </c>
      <c r="AJ160" s="47">
        <f t="shared" si="29"/>
        <v>31572330.899999999</v>
      </c>
      <c r="AK160" s="1">
        <f t="shared" si="32"/>
        <v>134866730.90000001</v>
      </c>
      <c r="AL160" s="33">
        <f t="shared" si="33"/>
        <v>0.3686579345973387</v>
      </c>
      <c r="AM160" s="34">
        <f t="shared" si="34"/>
        <v>37.684930260765661</v>
      </c>
      <c r="AN160" s="35">
        <f t="shared" si="35"/>
        <v>3.1445957880489255</v>
      </c>
      <c r="AO160" s="36">
        <f t="shared" si="36"/>
        <v>0</v>
      </c>
      <c r="AP160" s="37">
        <f t="shared" si="37"/>
        <v>30.565384861134774</v>
      </c>
      <c r="AQ160" s="37">
        <f t="shared" si="39"/>
        <v>5</v>
      </c>
      <c r="AR160" s="49">
        <v>65522</v>
      </c>
      <c r="AS160" s="61">
        <v>1</v>
      </c>
    </row>
    <row r="161" spans="1:45" x14ac:dyDescent="0.2">
      <c r="A161" s="64" t="s">
        <v>206</v>
      </c>
      <c r="B161" s="41">
        <v>61065278</v>
      </c>
      <c r="C161" s="27"/>
      <c r="D161" s="42">
        <v>25085160</v>
      </c>
      <c r="E161" s="4">
        <f t="shared" si="30"/>
        <v>86150438</v>
      </c>
      <c r="F161" s="28">
        <f t="shared" si="38"/>
        <v>0.33473867358196258</v>
      </c>
      <c r="G161" s="41">
        <v>7461480</v>
      </c>
      <c r="H161" s="43"/>
      <c r="I161" s="43"/>
      <c r="J161" s="44"/>
      <c r="K161" s="44"/>
      <c r="L161" s="44"/>
      <c r="M161" s="44"/>
      <c r="N161" s="43"/>
      <c r="O161" s="44"/>
      <c r="P161" s="43"/>
      <c r="Q161" s="44"/>
      <c r="R161" s="50"/>
      <c r="S161" s="44">
        <v>4828970</v>
      </c>
      <c r="T161" s="44"/>
      <c r="U161" s="44"/>
      <c r="V161" s="41">
        <v>4828970</v>
      </c>
      <c r="W161" s="41">
        <v>6323193.4299999997</v>
      </c>
      <c r="X161" s="41">
        <v>5542589.9500000002</v>
      </c>
      <c r="Y161" s="41"/>
      <c r="Z161" s="41"/>
      <c r="AA161" s="41"/>
      <c r="AB161" s="41"/>
      <c r="AC161" s="41"/>
      <c r="AD161" s="45"/>
      <c r="AF161" s="46"/>
      <c r="AG161" s="56">
        <f t="shared" si="27"/>
        <v>24156233.379999999</v>
      </c>
      <c r="AH161" s="30">
        <f t="shared" si="31"/>
        <v>4828970</v>
      </c>
      <c r="AI161" s="43">
        <f t="shared" si="28"/>
        <v>0</v>
      </c>
      <c r="AJ161" s="47">
        <f t="shared" si="29"/>
        <v>28985203.379999999</v>
      </c>
      <c r="AK161" s="1">
        <f t="shared" si="32"/>
        <v>115135641.38</v>
      </c>
      <c r="AL161" s="33">
        <f t="shared" si="33"/>
        <v>0.31472304152729097</v>
      </c>
      <c r="AM161" s="34">
        <f t="shared" si="34"/>
        <v>39.558050288414307</v>
      </c>
      <c r="AN161" s="35">
        <f t="shared" si="35"/>
        <v>7.9078817916787347</v>
      </c>
      <c r="AO161" s="36">
        <f t="shared" si="36"/>
        <v>0</v>
      </c>
      <c r="AP161" s="37">
        <f t="shared" si="37"/>
        <v>33.64487059253257</v>
      </c>
      <c r="AQ161" s="37">
        <f t="shared" si="39"/>
        <v>5</v>
      </c>
      <c r="AR161" s="49">
        <v>148253</v>
      </c>
      <c r="AS161" s="61">
        <v>0</v>
      </c>
    </row>
    <row r="162" spans="1:45" x14ac:dyDescent="0.2">
      <c r="A162" s="64" t="s">
        <v>207</v>
      </c>
      <c r="B162" s="41">
        <v>17942930</v>
      </c>
      <c r="C162" s="27"/>
      <c r="D162" s="42">
        <v>11023558</v>
      </c>
      <c r="E162" s="4">
        <f t="shared" si="30"/>
        <v>28966488</v>
      </c>
      <c r="F162" s="28">
        <f t="shared" si="38"/>
        <v>0.11254967469170425</v>
      </c>
      <c r="G162" s="41">
        <v>2192421</v>
      </c>
      <c r="H162" s="43"/>
      <c r="I162" s="43"/>
      <c r="J162" s="44"/>
      <c r="K162" s="44"/>
      <c r="L162" s="44"/>
      <c r="M162" s="44"/>
      <c r="N162" s="43"/>
      <c r="O162" s="44"/>
      <c r="P162" s="43"/>
      <c r="Q162" s="44"/>
      <c r="R162" s="50"/>
      <c r="S162" s="44">
        <v>919497</v>
      </c>
      <c r="T162" s="44"/>
      <c r="U162" s="44"/>
      <c r="V162" s="41">
        <v>919497</v>
      </c>
      <c r="W162" s="41">
        <v>1857956.24</v>
      </c>
      <c r="X162" s="41">
        <v>2127998.66</v>
      </c>
      <c r="Y162" s="41"/>
      <c r="Z162" s="41"/>
      <c r="AA162" s="41"/>
      <c r="AB162" s="41"/>
      <c r="AC162" s="41"/>
      <c r="AD162" s="45"/>
      <c r="AF162" s="46"/>
      <c r="AG162" s="56">
        <f t="shared" si="27"/>
        <v>7097872.9000000004</v>
      </c>
      <c r="AH162" s="30">
        <f t="shared" si="31"/>
        <v>919497</v>
      </c>
      <c r="AI162" s="43">
        <f t="shared" si="28"/>
        <v>0</v>
      </c>
      <c r="AJ162" s="47">
        <f t="shared" si="29"/>
        <v>8017369.9000000004</v>
      </c>
      <c r="AK162" s="1">
        <f t="shared" si="32"/>
        <v>36983857.899999999</v>
      </c>
      <c r="AL162" s="33">
        <f t="shared" si="33"/>
        <v>0.10109530034478997</v>
      </c>
      <c r="AM162" s="34">
        <f t="shared" si="34"/>
        <v>39.558048211746915</v>
      </c>
      <c r="AN162" s="35">
        <f t="shared" si="35"/>
        <v>5.1245643827401652</v>
      </c>
      <c r="AO162" s="36">
        <f t="shared" si="36"/>
        <v>0</v>
      </c>
      <c r="AP162" s="37">
        <f t="shared" si="37"/>
        <v>27.678087519619226</v>
      </c>
      <c r="AQ162" s="37">
        <f t="shared" si="39"/>
        <v>5</v>
      </c>
      <c r="AR162" s="49">
        <v>15517</v>
      </c>
      <c r="AS162" s="61">
        <v>1</v>
      </c>
    </row>
    <row r="163" spans="1:45" x14ac:dyDescent="0.2">
      <c r="A163" s="64" t="s">
        <v>208</v>
      </c>
      <c r="B163" s="41">
        <v>21216306</v>
      </c>
      <c r="C163" s="27"/>
      <c r="D163" s="42">
        <v>17333761</v>
      </c>
      <c r="E163" s="4">
        <f t="shared" si="30"/>
        <v>38550067</v>
      </c>
      <c r="F163" s="28">
        <f t="shared" si="38"/>
        <v>0.14978679846149809</v>
      </c>
      <c r="G163" s="41">
        <v>2592390</v>
      </c>
      <c r="H163" s="43"/>
      <c r="I163" s="43"/>
      <c r="J163" s="44"/>
      <c r="K163" s="44"/>
      <c r="L163" s="44"/>
      <c r="M163" s="44"/>
      <c r="N163" s="43"/>
      <c r="O163" s="44"/>
      <c r="P163" s="43"/>
      <c r="Q163" s="44"/>
      <c r="R163" s="50"/>
      <c r="S163" s="44">
        <v>1455638</v>
      </c>
      <c r="T163" s="44"/>
      <c r="U163" s="44"/>
      <c r="V163" s="41">
        <v>1455638</v>
      </c>
      <c r="W163" s="41">
        <v>2196908.09</v>
      </c>
      <c r="X163" s="41">
        <v>2147820.33</v>
      </c>
      <c r="Y163" s="41"/>
      <c r="Z163" s="41"/>
      <c r="AA163" s="41"/>
      <c r="AB163" s="41"/>
      <c r="AC163" s="41"/>
      <c r="AD163" s="45"/>
      <c r="AF163" s="46"/>
      <c r="AG163" s="56">
        <f t="shared" si="27"/>
        <v>8392756.4199999999</v>
      </c>
      <c r="AH163" s="30">
        <f t="shared" si="31"/>
        <v>1455638</v>
      </c>
      <c r="AI163" s="43">
        <f t="shared" si="28"/>
        <v>0</v>
      </c>
      <c r="AJ163" s="47">
        <f t="shared" si="29"/>
        <v>9848394.4199999999</v>
      </c>
      <c r="AK163" s="1">
        <f t="shared" si="32"/>
        <v>48398461.420000002</v>
      </c>
      <c r="AL163" s="33">
        <f t="shared" si="33"/>
        <v>0.13229709584950117</v>
      </c>
      <c r="AM163" s="34">
        <f t="shared" si="34"/>
        <v>39.558047569638184</v>
      </c>
      <c r="AN163" s="35">
        <f t="shared" si="35"/>
        <v>6.8609398827486752</v>
      </c>
      <c r="AO163" s="36">
        <f t="shared" si="36"/>
        <v>0</v>
      </c>
      <c r="AP163" s="37">
        <f t="shared" si="37"/>
        <v>25.547022836562128</v>
      </c>
      <c r="AQ163" s="37">
        <f t="shared" si="39"/>
        <v>5</v>
      </c>
      <c r="AR163" s="49">
        <v>26198</v>
      </c>
      <c r="AS163" s="61">
        <v>1</v>
      </c>
    </row>
    <row r="164" spans="1:45" x14ac:dyDescent="0.2">
      <c r="A164" s="64" t="s">
        <v>209</v>
      </c>
      <c r="B164" s="41">
        <v>15510053</v>
      </c>
      <c r="C164" s="27"/>
      <c r="D164" s="42">
        <v>11957114</v>
      </c>
      <c r="E164" s="4">
        <f t="shared" si="30"/>
        <v>27467167</v>
      </c>
      <c r="F164" s="28">
        <f t="shared" si="38"/>
        <v>0.10672404298901247</v>
      </c>
      <c r="G164" s="41">
        <v>1895152</v>
      </c>
      <c r="H164" s="43"/>
      <c r="I164" s="43"/>
      <c r="J164" s="44"/>
      <c r="K164" s="44"/>
      <c r="L164" s="44"/>
      <c r="M164" s="44"/>
      <c r="N164" s="43"/>
      <c r="O164" s="44"/>
      <c r="P164" s="43"/>
      <c r="Q164" s="44"/>
      <c r="R164" s="50"/>
      <c r="S164" s="44">
        <v>1393891</v>
      </c>
      <c r="T164" s="44"/>
      <c r="U164" s="44"/>
      <c r="V164" s="41">
        <v>1393892</v>
      </c>
      <c r="W164" s="41">
        <v>1606036.5</v>
      </c>
      <c r="X164" s="41">
        <v>1240394.6200000001</v>
      </c>
      <c r="Y164" s="41"/>
      <c r="Z164" s="41"/>
      <c r="AA164" s="41"/>
      <c r="AB164" s="41"/>
      <c r="AC164" s="41"/>
      <c r="AD164" s="45"/>
      <c r="AF164" s="46"/>
      <c r="AG164" s="56">
        <f t="shared" si="27"/>
        <v>6135475.1200000001</v>
      </c>
      <c r="AH164" s="30">
        <f t="shared" si="31"/>
        <v>1393891</v>
      </c>
      <c r="AI164" s="43">
        <f t="shared" si="28"/>
        <v>0</v>
      </c>
      <c r="AJ164" s="47">
        <f t="shared" si="29"/>
        <v>7529366.1200000001</v>
      </c>
      <c r="AK164" s="1">
        <f t="shared" si="32"/>
        <v>34996533.119999997</v>
      </c>
      <c r="AL164" s="33">
        <f t="shared" si="33"/>
        <v>9.5662952100862092E-2</v>
      </c>
      <c r="AM164" s="34">
        <f t="shared" si="34"/>
        <v>39.558053863516776</v>
      </c>
      <c r="AN164" s="35">
        <f t="shared" si="35"/>
        <v>8.9870163564237977</v>
      </c>
      <c r="AO164" s="36">
        <f t="shared" si="36"/>
        <v>0</v>
      </c>
      <c r="AP164" s="37">
        <f t="shared" si="37"/>
        <v>27.412241386233973</v>
      </c>
      <c r="AQ164" s="37">
        <f t="shared" si="39"/>
        <v>5</v>
      </c>
      <c r="AR164" s="49">
        <v>4581</v>
      </c>
      <c r="AS164" s="61">
        <v>1</v>
      </c>
    </row>
    <row r="165" spans="1:45" x14ac:dyDescent="0.2">
      <c r="A165" s="64" t="s">
        <v>210</v>
      </c>
      <c r="B165" s="41">
        <v>20915995</v>
      </c>
      <c r="C165" s="27"/>
      <c r="D165" s="42">
        <v>12591230</v>
      </c>
      <c r="E165" s="4">
        <f t="shared" si="30"/>
        <v>33507225</v>
      </c>
      <c r="F165" s="28">
        <f t="shared" si="38"/>
        <v>0.13019276874613656</v>
      </c>
      <c r="G165" s="41">
        <v>2555696</v>
      </c>
      <c r="H165" s="43"/>
      <c r="I165" s="43"/>
      <c r="J165" s="44"/>
      <c r="K165" s="44"/>
      <c r="L165" s="44"/>
      <c r="M165" s="44"/>
      <c r="N165" s="43"/>
      <c r="O165" s="44"/>
      <c r="P165" s="43"/>
      <c r="Q165" s="44"/>
      <c r="R165" s="50"/>
      <c r="S165" s="44">
        <v>804166</v>
      </c>
      <c r="T165" s="44"/>
      <c r="U165" s="44"/>
      <c r="V165" s="41">
        <v>804165</v>
      </c>
      <c r="W165" s="41">
        <v>2165811.54</v>
      </c>
      <c r="X165" s="41">
        <v>2748287.49</v>
      </c>
      <c r="Y165" s="41"/>
      <c r="Z165" s="41"/>
      <c r="AA165" s="41"/>
      <c r="AB165" s="41"/>
      <c r="AC165" s="41"/>
      <c r="AD165" s="45"/>
      <c r="AF165" s="46"/>
      <c r="AG165" s="56">
        <f t="shared" si="27"/>
        <v>8273960.0300000003</v>
      </c>
      <c r="AH165" s="30">
        <f t="shared" si="31"/>
        <v>804166</v>
      </c>
      <c r="AI165" s="43">
        <f t="shared" si="28"/>
        <v>0</v>
      </c>
      <c r="AJ165" s="47">
        <f t="shared" si="29"/>
        <v>9078126.0300000012</v>
      </c>
      <c r="AK165" s="1">
        <f t="shared" si="32"/>
        <v>42585351.030000001</v>
      </c>
      <c r="AL165" s="33">
        <f t="shared" si="33"/>
        <v>0.11640697042225444</v>
      </c>
      <c r="AM165" s="34">
        <f t="shared" si="34"/>
        <v>39.558051290411953</v>
      </c>
      <c r="AN165" s="35">
        <f t="shared" si="35"/>
        <v>3.84474178732592</v>
      </c>
      <c r="AO165" s="36">
        <f t="shared" si="36"/>
        <v>0</v>
      </c>
      <c r="AP165" s="37">
        <f t="shared" si="37"/>
        <v>27.093040471122276</v>
      </c>
      <c r="AQ165" s="37">
        <f t="shared" si="39"/>
        <v>5</v>
      </c>
      <c r="AR165" s="49">
        <v>14182</v>
      </c>
      <c r="AS165" s="61">
        <v>1</v>
      </c>
    </row>
    <row r="166" spans="1:45" x14ac:dyDescent="0.2">
      <c r="A166" s="64" t="s">
        <v>211</v>
      </c>
      <c r="B166" s="41">
        <v>51108496</v>
      </c>
      <c r="C166" s="27"/>
      <c r="D166" s="42">
        <v>21045721</v>
      </c>
      <c r="E166" s="4">
        <f t="shared" si="30"/>
        <v>72154217</v>
      </c>
      <c r="F166" s="28">
        <f t="shared" si="38"/>
        <v>0.28035617058528589</v>
      </c>
      <c r="G166" s="41">
        <v>6244875</v>
      </c>
      <c r="H166" s="43"/>
      <c r="I166" s="43"/>
      <c r="J166" s="44">
        <v>1169194</v>
      </c>
      <c r="K166" s="44"/>
      <c r="L166" s="44"/>
      <c r="M166" s="44"/>
      <c r="N166" s="43"/>
      <c r="O166" s="44"/>
      <c r="P166" s="43"/>
      <c r="Q166" s="44"/>
      <c r="R166" s="50"/>
      <c r="S166" s="44">
        <v>2511526</v>
      </c>
      <c r="T166" s="44"/>
      <c r="U166" s="44"/>
      <c r="V166" s="41">
        <v>2511526</v>
      </c>
      <c r="W166" s="41">
        <v>5292187.57</v>
      </c>
      <c r="X166" s="41">
        <v>4794106</v>
      </c>
      <c r="Y166" s="41"/>
      <c r="Z166" s="41">
        <v>419918</v>
      </c>
      <c r="AA166" s="41"/>
      <c r="AB166" s="41"/>
      <c r="AC166" s="41"/>
      <c r="AD166" s="45"/>
      <c r="AF166" s="46"/>
      <c r="AG166" s="56">
        <f t="shared" si="27"/>
        <v>18842694.57</v>
      </c>
      <c r="AH166" s="30">
        <f t="shared" si="31"/>
        <v>4100638</v>
      </c>
      <c r="AI166" s="43">
        <f t="shared" si="28"/>
        <v>0</v>
      </c>
      <c r="AJ166" s="47">
        <f t="shared" si="29"/>
        <v>22943332.57</v>
      </c>
      <c r="AK166" s="1">
        <f t="shared" si="32"/>
        <v>95097549.569999993</v>
      </c>
      <c r="AL166" s="33">
        <f t="shared" si="33"/>
        <v>0.2599489583219684</v>
      </c>
      <c r="AM166" s="34">
        <f t="shared" si="34"/>
        <v>36.868027910662839</v>
      </c>
      <c r="AN166" s="35">
        <f t="shared" si="35"/>
        <v>8.0233979102026396</v>
      </c>
      <c r="AO166" s="36">
        <f t="shared" si="36"/>
        <v>0</v>
      </c>
      <c r="AP166" s="37">
        <f t="shared" si="37"/>
        <v>31.797632243725964</v>
      </c>
      <c r="AQ166" s="37">
        <f t="shared" si="39"/>
        <v>7</v>
      </c>
      <c r="AR166" s="49">
        <v>117674</v>
      </c>
      <c r="AS166" s="61">
        <v>0</v>
      </c>
    </row>
    <row r="167" spans="1:45" x14ac:dyDescent="0.2">
      <c r="A167" s="64" t="s">
        <v>212</v>
      </c>
      <c r="B167" s="41">
        <v>23441493</v>
      </c>
      <c r="C167" s="27"/>
      <c r="D167" s="42">
        <v>19971446</v>
      </c>
      <c r="E167" s="4">
        <f t="shared" si="30"/>
        <v>43412939</v>
      </c>
      <c r="F167" s="28">
        <f t="shared" si="38"/>
        <v>0.16868155234631138</v>
      </c>
      <c r="G167" s="41">
        <v>2864283</v>
      </c>
      <c r="H167" s="43"/>
      <c r="I167" s="43"/>
      <c r="J167" s="44"/>
      <c r="K167" s="44"/>
      <c r="L167" s="44"/>
      <c r="M167" s="44"/>
      <c r="N167" s="43"/>
      <c r="O167" s="44"/>
      <c r="P167" s="43"/>
      <c r="Q167" s="44"/>
      <c r="R167" s="50"/>
      <c r="S167" s="44">
        <v>732112</v>
      </c>
      <c r="T167" s="44"/>
      <c r="U167" s="44"/>
      <c r="V167" s="41">
        <v>732113</v>
      </c>
      <c r="W167" s="41">
        <v>2427322.0299999998</v>
      </c>
      <c r="X167" s="41">
        <v>2198871</v>
      </c>
      <c r="Y167" s="41"/>
      <c r="Z167" s="41"/>
      <c r="AA167" s="41"/>
      <c r="AB167" s="41"/>
      <c r="AC167" s="41"/>
      <c r="AD167" s="45"/>
      <c r="AF167" s="46"/>
      <c r="AG167" s="56">
        <f t="shared" si="27"/>
        <v>8222589.0299999993</v>
      </c>
      <c r="AH167" s="30">
        <f t="shared" si="31"/>
        <v>732112</v>
      </c>
      <c r="AI167" s="43">
        <f t="shared" si="28"/>
        <v>0</v>
      </c>
      <c r="AJ167" s="47">
        <f t="shared" si="29"/>
        <v>8954701.0299999993</v>
      </c>
      <c r="AK167" s="1">
        <f t="shared" si="32"/>
        <v>52367640.030000001</v>
      </c>
      <c r="AL167" s="33">
        <f t="shared" si="33"/>
        <v>0.14314683750665982</v>
      </c>
      <c r="AM167" s="34">
        <f t="shared" si="34"/>
        <v>35.077070517650043</v>
      </c>
      <c r="AN167" s="35">
        <f t="shared" si="35"/>
        <v>3.1231457825659827</v>
      </c>
      <c r="AO167" s="36">
        <f t="shared" si="36"/>
        <v>0</v>
      </c>
      <c r="AP167" s="37">
        <f t="shared" si="37"/>
        <v>20.626802138413154</v>
      </c>
      <c r="AQ167" s="37">
        <f t="shared" si="39"/>
        <v>5</v>
      </c>
      <c r="AR167" s="49">
        <v>30291</v>
      </c>
      <c r="AS167" s="61">
        <v>1</v>
      </c>
    </row>
    <row r="168" spans="1:45" x14ac:dyDescent="0.2">
      <c r="A168" s="64" t="s">
        <v>213</v>
      </c>
      <c r="B168" s="41">
        <v>16183656</v>
      </c>
      <c r="C168" s="27"/>
      <c r="D168" s="42">
        <v>12765697</v>
      </c>
      <c r="E168" s="4">
        <f t="shared" si="30"/>
        <v>28949353</v>
      </c>
      <c r="F168" s="28">
        <f t="shared" si="38"/>
        <v>0.11248309642112335</v>
      </c>
      <c r="G168" s="41">
        <v>1977458</v>
      </c>
      <c r="H168" s="43"/>
      <c r="I168" s="43"/>
      <c r="J168" s="44"/>
      <c r="K168" s="44"/>
      <c r="L168" s="44"/>
      <c r="M168" s="44"/>
      <c r="N168" s="43"/>
      <c r="O168" s="44"/>
      <c r="P168" s="43"/>
      <c r="Q168" s="44"/>
      <c r="R168" s="50"/>
      <c r="S168" s="44">
        <v>790667</v>
      </c>
      <c r="T168" s="44"/>
      <c r="U168" s="44"/>
      <c r="V168" s="41">
        <v>790668</v>
      </c>
      <c r="W168" s="41">
        <v>1675786.84</v>
      </c>
      <c r="X168" s="41">
        <v>1958025.98</v>
      </c>
      <c r="Y168" s="41"/>
      <c r="Z168" s="41"/>
      <c r="AA168" s="41"/>
      <c r="AB168" s="41"/>
      <c r="AC168" s="41"/>
      <c r="AD168" s="45"/>
      <c r="AF168" s="46"/>
      <c r="AG168" s="56">
        <f t="shared" si="27"/>
        <v>6401938.8200000003</v>
      </c>
      <c r="AH168" s="30">
        <f t="shared" si="31"/>
        <v>790667</v>
      </c>
      <c r="AI168" s="43">
        <f t="shared" si="28"/>
        <v>0</v>
      </c>
      <c r="AJ168" s="47">
        <f t="shared" si="29"/>
        <v>7192605.8200000003</v>
      </c>
      <c r="AK168" s="1">
        <f t="shared" si="32"/>
        <v>36141958.82</v>
      </c>
      <c r="AL168" s="33">
        <f t="shared" si="33"/>
        <v>9.8793970922025742E-2</v>
      </c>
      <c r="AM168" s="34">
        <f t="shared" si="34"/>
        <v>39.558050541855316</v>
      </c>
      <c r="AN168" s="35">
        <f t="shared" si="35"/>
        <v>4.8855895108002789</v>
      </c>
      <c r="AO168" s="36">
        <f t="shared" si="36"/>
        <v>0</v>
      </c>
      <c r="AP168" s="37">
        <f t="shared" si="37"/>
        <v>24.84548038085687</v>
      </c>
      <c r="AQ168" s="37">
        <f t="shared" si="39"/>
        <v>5</v>
      </c>
      <c r="AR168" s="49">
        <v>10409</v>
      </c>
      <c r="AS168" s="61">
        <v>1</v>
      </c>
    </row>
    <row r="169" spans="1:45" x14ac:dyDescent="0.2">
      <c r="A169" s="64" t="s">
        <v>214</v>
      </c>
      <c r="B169" s="41">
        <v>16481336</v>
      </c>
      <c r="C169" s="27"/>
      <c r="D169" s="42">
        <v>12135866</v>
      </c>
      <c r="E169" s="4">
        <f t="shared" si="30"/>
        <v>28617202</v>
      </c>
      <c r="F169" s="28">
        <f t="shared" si="38"/>
        <v>0.1111925192894212</v>
      </c>
      <c r="G169" s="41">
        <v>2013831</v>
      </c>
      <c r="H169" s="43"/>
      <c r="I169" s="43"/>
      <c r="J169" s="44"/>
      <c r="K169" s="44"/>
      <c r="L169" s="44"/>
      <c r="M169" s="44"/>
      <c r="N169" s="43"/>
      <c r="O169" s="44"/>
      <c r="P169" s="43"/>
      <c r="Q169" s="44"/>
      <c r="R169" s="50"/>
      <c r="S169" s="44">
        <v>718090</v>
      </c>
      <c r="T169" s="44"/>
      <c r="U169" s="44"/>
      <c r="V169" s="41">
        <v>718090</v>
      </c>
      <c r="W169" s="41">
        <v>1706611.03</v>
      </c>
      <c r="X169" s="41">
        <v>2081163.07</v>
      </c>
      <c r="Y169" s="41"/>
      <c r="Z169" s="41"/>
      <c r="AA169" s="41"/>
      <c r="AB169" s="41"/>
      <c r="AC169" s="41"/>
      <c r="AD169" s="45"/>
      <c r="AF169" s="46"/>
      <c r="AG169" s="56">
        <f t="shared" si="27"/>
        <v>6519695.1000000006</v>
      </c>
      <c r="AH169" s="30">
        <f t="shared" si="31"/>
        <v>718090</v>
      </c>
      <c r="AI169" s="43">
        <f t="shared" si="28"/>
        <v>0</v>
      </c>
      <c r="AJ169" s="47">
        <f t="shared" si="29"/>
        <v>7237785.1000000006</v>
      </c>
      <c r="AK169" s="1">
        <f t="shared" si="32"/>
        <v>35854987.100000001</v>
      </c>
      <c r="AL169" s="33">
        <f t="shared" si="33"/>
        <v>9.8009534309103821E-2</v>
      </c>
      <c r="AM169" s="34">
        <f t="shared" si="34"/>
        <v>39.558049784313603</v>
      </c>
      <c r="AN169" s="35">
        <f t="shared" si="35"/>
        <v>4.356989020792974</v>
      </c>
      <c r="AO169" s="36">
        <f t="shared" si="36"/>
        <v>0</v>
      </c>
      <c r="AP169" s="37">
        <f t="shared" si="37"/>
        <v>25.291728730153284</v>
      </c>
      <c r="AQ169" s="37">
        <f t="shared" si="39"/>
        <v>5</v>
      </c>
      <c r="AR169" s="49">
        <v>9796</v>
      </c>
      <c r="AS169" s="61">
        <v>1</v>
      </c>
    </row>
    <row r="170" spans="1:45" x14ac:dyDescent="0.2">
      <c r="A170" s="64" t="s">
        <v>215</v>
      </c>
      <c r="B170" s="41">
        <v>17496933</v>
      </c>
      <c r="C170" s="27"/>
      <c r="D170" s="42">
        <v>18182555</v>
      </c>
      <c r="E170" s="4">
        <f t="shared" si="30"/>
        <v>35679488</v>
      </c>
      <c r="F170" s="28">
        <f t="shared" si="38"/>
        <v>0.13863312554723806</v>
      </c>
      <c r="G170" s="41">
        <v>2137926</v>
      </c>
      <c r="H170" s="43"/>
      <c r="I170" s="43"/>
      <c r="J170" s="44"/>
      <c r="K170" s="44"/>
      <c r="L170" s="44"/>
      <c r="M170" s="44"/>
      <c r="N170" s="43"/>
      <c r="O170" s="44"/>
      <c r="P170" s="43"/>
      <c r="Q170" s="44"/>
      <c r="R170" s="50"/>
      <c r="S170" s="44">
        <v>1611648</v>
      </c>
      <c r="T170" s="44"/>
      <c r="U170" s="44"/>
      <c r="V170" s="41">
        <v>1611648</v>
      </c>
      <c r="W170" s="41">
        <v>1811774.1</v>
      </c>
      <c r="X170" s="41">
        <v>1360097.83</v>
      </c>
      <c r="Y170" s="41"/>
      <c r="Z170" s="41"/>
      <c r="AA170" s="41"/>
      <c r="AB170" s="41"/>
      <c r="AC170" s="41"/>
      <c r="AD170" s="45"/>
      <c r="AF170" s="46"/>
      <c r="AG170" s="56">
        <f t="shared" si="27"/>
        <v>6921445.9299999997</v>
      </c>
      <c r="AH170" s="30">
        <f t="shared" si="31"/>
        <v>1611648</v>
      </c>
      <c r="AI170" s="43">
        <f t="shared" si="28"/>
        <v>0</v>
      </c>
      <c r="AJ170" s="47">
        <f t="shared" si="29"/>
        <v>8533093.9299999997</v>
      </c>
      <c r="AK170" s="1">
        <f t="shared" si="32"/>
        <v>44212581.93</v>
      </c>
      <c r="AL170" s="33">
        <f t="shared" si="33"/>
        <v>0.12085500277763031</v>
      </c>
      <c r="AM170" s="34">
        <f t="shared" si="34"/>
        <v>39.558052431246097</v>
      </c>
      <c r="AN170" s="35">
        <f t="shared" si="35"/>
        <v>9.2110314419104196</v>
      </c>
      <c r="AO170" s="36">
        <f t="shared" si="36"/>
        <v>0</v>
      </c>
      <c r="AP170" s="37">
        <f t="shared" si="37"/>
        <v>23.915965189859225</v>
      </c>
      <c r="AQ170" s="37">
        <f t="shared" si="39"/>
        <v>5</v>
      </c>
      <c r="AR170" s="49">
        <v>15775</v>
      </c>
      <c r="AS170" s="61">
        <v>1</v>
      </c>
    </row>
    <row r="171" spans="1:45" x14ac:dyDescent="0.2">
      <c r="A171" s="64" t="s">
        <v>216</v>
      </c>
      <c r="B171" s="41">
        <v>14982036</v>
      </c>
      <c r="C171" s="27"/>
      <c r="D171" s="42">
        <v>13281349</v>
      </c>
      <c r="E171" s="4">
        <f t="shared" si="30"/>
        <v>28263385</v>
      </c>
      <c r="F171" s="28">
        <f t="shared" si="38"/>
        <v>0.10981775862632685</v>
      </c>
      <c r="G171" s="41">
        <v>1830634</v>
      </c>
      <c r="H171" s="43"/>
      <c r="I171" s="43"/>
      <c r="J171" s="44"/>
      <c r="K171" s="44"/>
      <c r="L171" s="44"/>
      <c r="M171" s="44"/>
      <c r="N171" s="43"/>
      <c r="O171" s="44"/>
      <c r="P171" s="43"/>
      <c r="Q171" s="44"/>
      <c r="R171" s="50"/>
      <c r="S171" s="44">
        <v>971637</v>
      </c>
      <c r="T171" s="44"/>
      <c r="U171" s="44"/>
      <c r="V171" s="41">
        <v>971637</v>
      </c>
      <c r="W171" s="41">
        <v>1551361.31</v>
      </c>
      <c r="X171" s="41">
        <v>1572969.14</v>
      </c>
      <c r="Y171" s="41"/>
      <c r="Z171" s="41"/>
      <c r="AA171" s="41"/>
      <c r="AB171" s="41"/>
      <c r="AC171" s="41"/>
      <c r="AD171" s="45"/>
      <c r="AF171" s="46"/>
      <c r="AG171" s="56">
        <f t="shared" si="27"/>
        <v>5926601.4500000002</v>
      </c>
      <c r="AH171" s="30">
        <f t="shared" si="31"/>
        <v>971637</v>
      </c>
      <c r="AI171" s="43">
        <f t="shared" si="28"/>
        <v>0</v>
      </c>
      <c r="AJ171" s="47">
        <f t="shared" si="29"/>
        <v>6898238.4500000002</v>
      </c>
      <c r="AK171" s="1">
        <f t="shared" si="32"/>
        <v>35161623.450000003</v>
      </c>
      <c r="AL171" s="33">
        <f t="shared" si="33"/>
        <v>9.6114226182124743E-2</v>
      </c>
      <c r="AM171" s="34">
        <f t="shared" si="34"/>
        <v>39.558051055277133</v>
      </c>
      <c r="AN171" s="35">
        <f t="shared" si="35"/>
        <v>6.485346851389223</v>
      </c>
      <c r="AO171" s="36">
        <f t="shared" si="36"/>
        <v>0</v>
      </c>
      <c r="AP171" s="37">
        <f t="shared" si="37"/>
        <v>24.406979029581912</v>
      </c>
      <c r="AQ171" s="37">
        <f t="shared" si="39"/>
        <v>5</v>
      </c>
      <c r="AR171" s="49">
        <v>5300</v>
      </c>
      <c r="AS171" s="61">
        <v>1</v>
      </c>
    </row>
    <row r="172" spans="1:45" x14ac:dyDescent="0.2">
      <c r="A172" s="64" t="s">
        <v>217</v>
      </c>
      <c r="B172" s="41">
        <v>100513722</v>
      </c>
      <c r="C172" s="27"/>
      <c r="D172" s="42">
        <v>21508164</v>
      </c>
      <c r="E172" s="4">
        <f t="shared" si="30"/>
        <v>122021886</v>
      </c>
      <c r="F172" s="28">
        <f t="shared" si="38"/>
        <v>0.47411766226434565</v>
      </c>
      <c r="G172" s="41">
        <v>12281630</v>
      </c>
      <c r="H172" s="43"/>
      <c r="I172" s="43"/>
      <c r="J172" s="44">
        <v>2858658</v>
      </c>
      <c r="K172" s="44"/>
      <c r="L172" s="44"/>
      <c r="M172" s="44"/>
      <c r="N172" s="43"/>
      <c r="O172" s="44"/>
      <c r="P172" s="43"/>
      <c r="Q172" s="44"/>
      <c r="R172" s="50"/>
      <c r="S172" s="44">
        <v>8028094</v>
      </c>
      <c r="T172" s="44"/>
      <c r="U172" s="44"/>
      <c r="V172" s="41">
        <v>8028095</v>
      </c>
      <c r="W172" s="41">
        <v>10408004.75</v>
      </c>
      <c r="X172" s="41">
        <v>9043539.2400000002</v>
      </c>
      <c r="Y172" s="41"/>
      <c r="Z172" s="41">
        <v>4268104</v>
      </c>
      <c r="AA172" s="41"/>
      <c r="AB172" s="41"/>
      <c r="AC172" s="41"/>
      <c r="AD172" s="45"/>
      <c r="AF172" s="46"/>
      <c r="AG172" s="56">
        <f t="shared" si="27"/>
        <v>39761268.990000002</v>
      </c>
      <c r="AH172" s="30">
        <f t="shared" si="31"/>
        <v>15154856</v>
      </c>
      <c r="AI172" s="43">
        <f t="shared" si="28"/>
        <v>0</v>
      </c>
      <c r="AJ172" s="47">
        <f t="shared" si="29"/>
        <v>54916124.990000002</v>
      </c>
      <c r="AK172" s="1">
        <f t="shared" si="32"/>
        <v>176938010.99000001</v>
      </c>
      <c r="AL172" s="33">
        <f t="shared" si="33"/>
        <v>0.48365969315071922</v>
      </c>
      <c r="AM172" s="34">
        <f t="shared" si="34"/>
        <v>39.558050581392266</v>
      </c>
      <c r="AN172" s="35">
        <f t="shared" si="35"/>
        <v>15.077400078767356</v>
      </c>
      <c r="AO172" s="36">
        <f t="shared" si="36"/>
        <v>0</v>
      </c>
      <c r="AP172" s="37">
        <f t="shared" si="37"/>
        <v>45.005143577275966</v>
      </c>
      <c r="AQ172" s="37">
        <f t="shared" si="39"/>
        <v>7</v>
      </c>
      <c r="AR172" s="49">
        <v>270869</v>
      </c>
      <c r="AS172" s="61">
        <v>0</v>
      </c>
    </row>
    <row r="173" spans="1:45" x14ac:dyDescent="0.2">
      <c r="A173" s="64" t="s">
        <v>218</v>
      </c>
      <c r="B173" s="41">
        <v>20829848</v>
      </c>
      <c r="C173" s="27"/>
      <c r="D173" s="42">
        <v>16091490</v>
      </c>
      <c r="E173" s="4">
        <f t="shared" si="30"/>
        <v>36921338</v>
      </c>
      <c r="F173" s="28">
        <f t="shared" si="38"/>
        <v>0.14345835025227974</v>
      </c>
      <c r="G173" s="41">
        <v>2545170</v>
      </c>
      <c r="H173" s="43"/>
      <c r="I173" s="43"/>
      <c r="J173" s="44"/>
      <c r="K173" s="44"/>
      <c r="L173" s="44"/>
      <c r="M173" s="44"/>
      <c r="N173" s="43"/>
      <c r="O173" s="44"/>
      <c r="P173" s="43"/>
      <c r="Q173" s="44"/>
      <c r="R173" s="50"/>
      <c r="S173" s="44">
        <v>817877</v>
      </c>
      <c r="T173" s="44"/>
      <c r="U173" s="44"/>
      <c r="V173" s="41">
        <v>817876</v>
      </c>
      <c r="W173" s="41">
        <v>2156891.11</v>
      </c>
      <c r="X173" s="41">
        <v>2719944.85</v>
      </c>
      <c r="Y173" s="41"/>
      <c r="Z173" s="41"/>
      <c r="AA173" s="41"/>
      <c r="AB173" s="41"/>
      <c r="AC173" s="41"/>
      <c r="AD173" s="45"/>
      <c r="AF173" s="46"/>
      <c r="AG173" s="56">
        <f t="shared" si="27"/>
        <v>8239881.959999999</v>
      </c>
      <c r="AH173" s="30">
        <f t="shared" si="31"/>
        <v>817877</v>
      </c>
      <c r="AI173" s="43">
        <f t="shared" si="28"/>
        <v>0</v>
      </c>
      <c r="AJ173" s="47">
        <f t="shared" si="29"/>
        <v>9057758.959999999</v>
      </c>
      <c r="AK173" s="1">
        <f t="shared" si="32"/>
        <v>45979096.960000001</v>
      </c>
      <c r="AL173" s="33">
        <f t="shared" si="33"/>
        <v>0.1256837680190584</v>
      </c>
      <c r="AM173" s="34">
        <f t="shared" si="34"/>
        <v>39.558051311752244</v>
      </c>
      <c r="AN173" s="35">
        <f t="shared" si="35"/>
        <v>3.9264664821365951</v>
      </c>
      <c r="AO173" s="36">
        <f t="shared" si="36"/>
        <v>0</v>
      </c>
      <c r="AP173" s="37">
        <f t="shared" si="37"/>
        <v>24.532585899243411</v>
      </c>
      <c r="AQ173" s="37">
        <f t="shared" si="39"/>
        <v>5</v>
      </c>
      <c r="AR173" s="49">
        <v>24480</v>
      </c>
      <c r="AS173" s="61">
        <v>1</v>
      </c>
    </row>
    <row r="174" spans="1:45" x14ac:dyDescent="0.2">
      <c r="A174" s="64" t="s">
        <v>219</v>
      </c>
      <c r="B174" s="41">
        <v>21368800</v>
      </c>
      <c r="C174" s="27"/>
      <c r="D174" s="42">
        <v>20813232</v>
      </c>
      <c r="E174" s="4">
        <f t="shared" si="30"/>
        <v>42182032</v>
      </c>
      <c r="F174" s="28">
        <f t="shared" si="38"/>
        <v>0.16389884681343</v>
      </c>
      <c r="G174" s="41">
        <v>2611024</v>
      </c>
      <c r="H174" s="43"/>
      <c r="I174" s="43"/>
      <c r="J174" s="44"/>
      <c r="K174" s="44"/>
      <c r="L174" s="44"/>
      <c r="M174" s="44"/>
      <c r="N174" s="43"/>
      <c r="O174" s="44"/>
      <c r="P174" s="43"/>
      <c r="Q174" s="44"/>
      <c r="R174" s="50"/>
      <c r="S174" s="44">
        <v>1089736</v>
      </c>
      <c r="T174" s="44"/>
      <c r="U174" s="44"/>
      <c r="V174" s="41">
        <v>1089737</v>
      </c>
      <c r="W174" s="41">
        <v>2212698.7000000002</v>
      </c>
      <c r="X174" s="41">
        <v>2539621.73</v>
      </c>
      <c r="Y174" s="41"/>
      <c r="Z174" s="41"/>
      <c r="AA174" s="41"/>
      <c r="AB174" s="41"/>
      <c r="AC174" s="41"/>
      <c r="AD174" s="45"/>
      <c r="AF174" s="46"/>
      <c r="AG174" s="56">
        <f t="shared" si="27"/>
        <v>8453081.4299999997</v>
      </c>
      <c r="AH174" s="30">
        <f t="shared" si="31"/>
        <v>1089736</v>
      </c>
      <c r="AI174" s="43">
        <f t="shared" si="28"/>
        <v>0</v>
      </c>
      <c r="AJ174" s="47">
        <f t="shared" si="29"/>
        <v>9542817.4299999997</v>
      </c>
      <c r="AK174" s="1">
        <f t="shared" si="32"/>
        <v>51724849.43</v>
      </c>
      <c r="AL174" s="33">
        <f t="shared" si="33"/>
        <v>0.14138977070899056</v>
      </c>
      <c r="AM174" s="34">
        <f t="shared" si="34"/>
        <v>39.558053938452318</v>
      </c>
      <c r="AN174" s="35">
        <f t="shared" si="35"/>
        <v>5.0996593163865072</v>
      </c>
      <c r="AO174" s="36">
        <f t="shared" si="36"/>
        <v>0</v>
      </c>
      <c r="AP174" s="37">
        <f t="shared" si="37"/>
        <v>22.622943887577534</v>
      </c>
      <c r="AQ174" s="37">
        <f t="shared" si="39"/>
        <v>5</v>
      </c>
      <c r="AR174" s="49">
        <v>26904</v>
      </c>
      <c r="AS174" s="61">
        <v>1</v>
      </c>
    </row>
    <row r="175" spans="1:45" x14ac:dyDescent="0.2">
      <c r="A175" s="64" t="s">
        <v>220</v>
      </c>
      <c r="B175" s="41">
        <v>13576263</v>
      </c>
      <c r="C175" s="27"/>
      <c r="D175" s="42">
        <v>11394716</v>
      </c>
      <c r="E175" s="4">
        <f t="shared" si="30"/>
        <v>24970979</v>
      </c>
      <c r="F175" s="28">
        <f t="shared" si="38"/>
        <v>9.7025071288703621E-2</v>
      </c>
      <c r="G175" s="41">
        <v>1658864</v>
      </c>
      <c r="H175" s="43"/>
      <c r="I175" s="43"/>
      <c r="J175" s="44"/>
      <c r="K175" s="44"/>
      <c r="L175" s="44"/>
      <c r="M175" s="44"/>
      <c r="N175" s="43"/>
      <c r="O175" s="44"/>
      <c r="P175" s="43"/>
      <c r="Q175" s="44"/>
      <c r="R175" s="50"/>
      <c r="S175" s="44">
        <v>776210</v>
      </c>
      <c r="T175" s="44"/>
      <c r="U175" s="44"/>
      <c r="V175" s="41">
        <v>776211</v>
      </c>
      <c r="W175" s="41">
        <v>1405796.2</v>
      </c>
      <c r="X175" s="41">
        <v>1529633.3</v>
      </c>
      <c r="Y175" s="41"/>
      <c r="Z175" s="41"/>
      <c r="AA175" s="41"/>
      <c r="AB175" s="41"/>
      <c r="AC175" s="41"/>
      <c r="AD175" s="45"/>
      <c r="AF175" s="46"/>
      <c r="AG175" s="56">
        <f t="shared" si="27"/>
        <v>5370504.5</v>
      </c>
      <c r="AH175" s="30">
        <f t="shared" si="31"/>
        <v>776210</v>
      </c>
      <c r="AI175" s="43">
        <f t="shared" si="28"/>
        <v>0</v>
      </c>
      <c r="AJ175" s="47">
        <f t="shared" si="29"/>
        <v>6146714.5</v>
      </c>
      <c r="AK175" s="1">
        <f t="shared" si="32"/>
        <v>31117693.5</v>
      </c>
      <c r="AL175" s="33">
        <f t="shared" si="33"/>
        <v>8.5060151889119681E-2</v>
      </c>
      <c r="AM175" s="34">
        <f t="shared" si="34"/>
        <v>39.558047011905998</v>
      </c>
      <c r="AN175" s="35">
        <f t="shared" si="35"/>
        <v>5.7174054450771905</v>
      </c>
      <c r="AO175" s="36">
        <f t="shared" si="36"/>
        <v>0</v>
      </c>
      <c r="AP175" s="37">
        <f t="shared" si="37"/>
        <v>24.615432578754724</v>
      </c>
      <c r="AQ175" s="37">
        <f t="shared" si="39"/>
        <v>5</v>
      </c>
      <c r="AR175" s="49">
        <v>3454</v>
      </c>
      <c r="AS175" s="61">
        <v>0</v>
      </c>
    </row>
    <row r="176" spans="1:45" x14ac:dyDescent="0.2">
      <c r="A176" s="64" t="s">
        <v>221</v>
      </c>
      <c r="B176" s="41">
        <v>15954288</v>
      </c>
      <c r="C176" s="27"/>
      <c r="D176" s="42">
        <v>19289869</v>
      </c>
      <c r="E176" s="4">
        <f t="shared" si="30"/>
        <v>35244157</v>
      </c>
      <c r="F176" s="28">
        <f t="shared" si="38"/>
        <v>0.13694164115212554</v>
      </c>
      <c r="G176" s="41">
        <v>1949432</v>
      </c>
      <c r="H176" s="43"/>
      <c r="I176" s="43"/>
      <c r="J176" s="44"/>
      <c r="K176" s="44"/>
      <c r="L176" s="44"/>
      <c r="M176" s="44"/>
      <c r="N176" s="43"/>
      <c r="O176" s="44"/>
      <c r="P176" s="43"/>
      <c r="Q176" s="44"/>
      <c r="R176" s="50"/>
      <c r="S176" s="44">
        <v>423143</v>
      </c>
      <c r="T176" s="44"/>
      <c r="U176" s="44"/>
      <c r="V176" s="41">
        <v>423143</v>
      </c>
      <c r="W176" s="41">
        <v>1652036.17</v>
      </c>
      <c r="X176" s="41">
        <v>2286594.15</v>
      </c>
      <c r="Y176" s="41"/>
      <c r="Z176" s="41"/>
      <c r="AA176" s="41"/>
      <c r="AB176" s="41"/>
      <c r="AC176" s="41"/>
      <c r="AD176" s="45"/>
      <c r="AF176" s="46"/>
      <c r="AG176" s="56">
        <f t="shared" si="27"/>
        <v>6311205.3200000003</v>
      </c>
      <c r="AH176" s="30">
        <f t="shared" si="31"/>
        <v>423143</v>
      </c>
      <c r="AI176" s="43">
        <f t="shared" si="28"/>
        <v>0</v>
      </c>
      <c r="AJ176" s="47">
        <f t="shared" si="29"/>
        <v>6734348.3200000003</v>
      </c>
      <c r="AK176" s="1">
        <f t="shared" si="32"/>
        <v>41978505.32</v>
      </c>
      <c r="AL176" s="33">
        <f t="shared" si="33"/>
        <v>0.11474815890828859</v>
      </c>
      <c r="AM176" s="34">
        <f t="shared" si="34"/>
        <v>39.558050600565821</v>
      </c>
      <c r="AN176" s="35">
        <f t="shared" si="35"/>
        <v>2.6522211458135896</v>
      </c>
      <c r="AO176" s="36">
        <f t="shared" si="36"/>
        <v>0</v>
      </c>
      <c r="AP176" s="37">
        <f t="shared" si="37"/>
        <v>19.107701512054891</v>
      </c>
      <c r="AQ176" s="37">
        <f t="shared" si="39"/>
        <v>5</v>
      </c>
      <c r="AR176" s="49">
        <v>11895</v>
      </c>
      <c r="AS176" s="61">
        <v>0</v>
      </c>
    </row>
    <row r="177" spans="1:45" x14ac:dyDescent="0.2">
      <c r="A177" s="64" t="s">
        <v>222</v>
      </c>
      <c r="B177" s="41">
        <v>19974632</v>
      </c>
      <c r="C177" s="27"/>
      <c r="D177" s="42">
        <v>13461349</v>
      </c>
      <c r="E177" s="4">
        <f t="shared" si="30"/>
        <v>33435981</v>
      </c>
      <c r="F177" s="28">
        <f t="shared" si="38"/>
        <v>0.1299159492358205</v>
      </c>
      <c r="G177" s="41">
        <v>2440672</v>
      </c>
      <c r="H177" s="43"/>
      <c r="I177" s="43"/>
      <c r="J177" s="44"/>
      <c r="K177" s="44"/>
      <c r="L177" s="44"/>
      <c r="M177" s="44"/>
      <c r="N177" s="43"/>
      <c r="O177" s="44"/>
      <c r="P177" s="43"/>
      <c r="Q177" s="44"/>
      <c r="R177" s="50"/>
      <c r="S177" s="44">
        <v>1048680</v>
      </c>
      <c r="T177" s="44"/>
      <c r="U177" s="44"/>
      <c r="V177" s="41">
        <v>1048679</v>
      </c>
      <c r="W177" s="41">
        <v>2068335.17</v>
      </c>
      <c r="X177" s="41">
        <v>2343888.77</v>
      </c>
      <c r="Y177" s="41"/>
      <c r="Z177" s="41"/>
      <c r="AA177" s="41"/>
      <c r="AB177" s="41"/>
      <c r="AC177" s="41"/>
      <c r="AD177" s="45"/>
      <c r="AF177" s="46"/>
      <c r="AG177" s="56">
        <f t="shared" si="27"/>
        <v>7901574.9399999995</v>
      </c>
      <c r="AH177" s="30">
        <f t="shared" si="31"/>
        <v>1048680</v>
      </c>
      <c r="AI177" s="43">
        <f t="shared" si="28"/>
        <v>0</v>
      </c>
      <c r="AJ177" s="47">
        <f t="shared" si="29"/>
        <v>8950254.9399999995</v>
      </c>
      <c r="AK177" s="1">
        <f t="shared" si="32"/>
        <v>42386235.939999998</v>
      </c>
      <c r="AL177" s="33">
        <f t="shared" si="33"/>
        <v>0.11586268972873788</v>
      </c>
      <c r="AM177" s="34">
        <f t="shared" si="34"/>
        <v>39.558050130785887</v>
      </c>
      <c r="AN177" s="35">
        <f t="shared" si="35"/>
        <v>5.2500591750576433</v>
      </c>
      <c r="AO177" s="36">
        <f t="shared" si="36"/>
        <v>0</v>
      </c>
      <c r="AP177" s="37">
        <f t="shared" si="37"/>
        <v>26.768333610430034</v>
      </c>
      <c r="AQ177" s="37">
        <f t="shared" si="39"/>
        <v>5</v>
      </c>
      <c r="AR177" s="49">
        <v>20879</v>
      </c>
      <c r="AS177" s="61">
        <v>0</v>
      </c>
    </row>
    <row r="178" spans="1:45" x14ac:dyDescent="0.2">
      <c r="A178" s="64" t="s">
        <v>223</v>
      </c>
      <c r="B178" s="41">
        <v>19479745</v>
      </c>
      <c r="C178" s="27"/>
      <c r="D178" s="42">
        <v>15015820</v>
      </c>
      <c r="E178" s="4">
        <f t="shared" si="30"/>
        <v>34495565</v>
      </c>
      <c r="F178" s="28">
        <f t="shared" si="38"/>
        <v>0.13403297697175226</v>
      </c>
      <c r="G178" s="41">
        <v>2380203</v>
      </c>
      <c r="H178" s="43"/>
      <c r="I178" s="43"/>
      <c r="J178" s="44"/>
      <c r="K178" s="44"/>
      <c r="L178" s="44"/>
      <c r="M178" s="44"/>
      <c r="N178" s="43"/>
      <c r="O178" s="44"/>
      <c r="P178" s="43"/>
      <c r="Q178" s="44"/>
      <c r="R178" s="50"/>
      <c r="S178" s="44">
        <v>813425</v>
      </c>
      <c r="T178" s="44"/>
      <c r="U178" s="44"/>
      <c r="V178" s="41">
        <v>813424</v>
      </c>
      <c r="W178" s="41">
        <v>2017090.53</v>
      </c>
      <c r="X178" s="41">
        <v>2495090.21</v>
      </c>
      <c r="Y178" s="41"/>
      <c r="Z178" s="41"/>
      <c r="AA178" s="41"/>
      <c r="AB178" s="41"/>
      <c r="AC178" s="41"/>
      <c r="AD178" s="45"/>
      <c r="AF178" s="46"/>
      <c r="AG178" s="56">
        <f t="shared" si="27"/>
        <v>7705807.7400000002</v>
      </c>
      <c r="AH178" s="30">
        <f t="shared" si="31"/>
        <v>813425</v>
      </c>
      <c r="AI178" s="43">
        <f t="shared" si="28"/>
        <v>0</v>
      </c>
      <c r="AJ178" s="47">
        <f t="shared" si="29"/>
        <v>8519232.7400000002</v>
      </c>
      <c r="AK178" s="1">
        <f t="shared" si="32"/>
        <v>43014797.740000002</v>
      </c>
      <c r="AL178" s="33">
        <f t="shared" si="33"/>
        <v>0.1175808621305484</v>
      </c>
      <c r="AM178" s="34">
        <f t="shared" si="34"/>
        <v>39.558052428304372</v>
      </c>
      <c r="AN178" s="35">
        <f t="shared" si="35"/>
        <v>4.1757476804752836</v>
      </c>
      <c r="AO178" s="36">
        <f t="shared" si="36"/>
        <v>0</v>
      </c>
      <c r="AP178" s="37">
        <f t="shared" si="37"/>
        <v>24.696602998095553</v>
      </c>
      <c r="AQ178" s="37">
        <f t="shared" si="39"/>
        <v>5</v>
      </c>
      <c r="AR178" s="49">
        <v>22158</v>
      </c>
      <c r="AS178" s="61">
        <v>0</v>
      </c>
    </row>
    <row r="179" spans="1:45" x14ac:dyDescent="0.2">
      <c r="A179" s="64" t="s">
        <v>224</v>
      </c>
      <c r="B179" s="41">
        <v>19158897</v>
      </c>
      <c r="C179" s="27"/>
      <c r="D179" s="42">
        <v>18807488</v>
      </c>
      <c r="E179" s="4">
        <f t="shared" si="30"/>
        <v>37966385</v>
      </c>
      <c r="F179" s="28">
        <f t="shared" si="38"/>
        <v>0.14751889428121212</v>
      </c>
      <c r="G179" s="41">
        <v>2340999</v>
      </c>
      <c r="H179" s="43"/>
      <c r="I179" s="43"/>
      <c r="J179" s="44"/>
      <c r="K179" s="44"/>
      <c r="L179" s="44"/>
      <c r="M179" s="44"/>
      <c r="N179" s="43"/>
      <c r="O179" s="44"/>
      <c r="P179" s="43"/>
      <c r="Q179" s="44"/>
      <c r="R179" s="50"/>
      <c r="S179" s="44">
        <v>723197</v>
      </c>
      <c r="T179" s="44"/>
      <c r="U179" s="44"/>
      <c r="V179" s="41">
        <v>723197</v>
      </c>
      <c r="W179" s="41">
        <v>1983867.33</v>
      </c>
      <c r="X179" s="41">
        <v>2530823.17</v>
      </c>
      <c r="Y179" s="41"/>
      <c r="Z179" s="41"/>
      <c r="AA179" s="41"/>
      <c r="AB179" s="41"/>
      <c r="AC179" s="41"/>
      <c r="AD179" s="45"/>
      <c r="AF179" s="46"/>
      <c r="AG179" s="56">
        <f t="shared" si="27"/>
        <v>7578886.5</v>
      </c>
      <c r="AH179" s="30">
        <f t="shared" si="31"/>
        <v>723197</v>
      </c>
      <c r="AI179" s="43">
        <f t="shared" si="28"/>
        <v>0</v>
      </c>
      <c r="AJ179" s="47">
        <f t="shared" si="29"/>
        <v>8302083.5</v>
      </c>
      <c r="AK179" s="1">
        <f t="shared" si="32"/>
        <v>46268468.5</v>
      </c>
      <c r="AL179" s="33">
        <f t="shared" si="33"/>
        <v>0.12647476453506906</v>
      </c>
      <c r="AM179" s="34">
        <f t="shared" si="34"/>
        <v>39.558052324202173</v>
      </c>
      <c r="AN179" s="35">
        <f t="shared" si="35"/>
        <v>3.7747319169783107</v>
      </c>
      <c r="AO179" s="36">
        <f t="shared" si="36"/>
        <v>0</v>
      </c>
      <c r="AP179" s="37">
        <f t="shared" si="37"/>
        <v>21.866931760819472</v>
      </c>
      <c r="AQ179" s="37">
        <f t="shared" si="39"/>
        <v>5</v>
      </c>
      <c r="AR179" s="49">
        <v>21068</v>
      </c>
      <c r="AS179" s="61">
        <v>1</v>
      </c>
    </row>
    <row r="180" spans="1:45" x14ac:dyDescent="0.2">
      <c r="A180" s="64" t="s">
        <v>225</v>
      </c>
      <c r="B180" s="41">
        <v>34772549</v>
      </c>
      <c r="C180" s="27"/>
      <c r="D180" s="42">
        <v>18357995</v>
      </c>
      <c r="E180" s="4">
        <f t="shared" si="30"/>
        <v>53130544</v>
      </c>
      <c r="F180" s="28">
        <f t="shared" si="38"/>
        <v>0.20643943592310116</v>
      </c>
      <c r="G180" s="41">
        <v>4248809</v>
      </c>
      <c r="H180" s="43"/>
      <c r="I180" s="43"/>
      <c r="J180" s="44"/>
      <c r="K180" s="44"/>
      <c r="L180" s="44"/>
      <c r="M180" s="44"/>
      <c r="N180" s="43"/>
      <c r="O180" s="44"/>
      <c r="P180" s="43"/>
      <c r="Q180" s="44"/>
      <c r="R180" s="50"/>
      <c r="S180" s="44">
        <v>1992468</v>
      </c>
      <c r="T180" s="44"/>
      <c r="U180" s="44"/>
      <c r="V180" s="41">
        <v>1992468</v>
      </c>
      <c r="W180" s="41">
        <v>3600631.37</v>
      </c>
      <c r="X180" s="41">
        <v>3913434.55</v>
      </c>
      <c r="Y180" s="41"/>
      <c r="Z180" s="41"/>
      <c r="AA180" s="41"/>
      <c r="AB180" s="41"/>
      <c r="AC180" s="41"/>
      <c r="AD180" s="45"/>
      <c r="AF180" s="46"/>
      <c r="AG180" s="56">
        <f t="shared" si="27"/>
        <v>13755342.920000002</v>
      </c>
      <c r="AH180" s="30">
        <f t="shared" si="31"/>
        <v>1992468</v>
      </c>
      <c r="AI180" s="43">
        <f t="shared" si="28"/>
        <v>0</v>
      </c>
      <c r="AJ180" s="47">
        <f t="shared" si="29"/>
        <v>15747810.920000002</v>
      </c>
      <c r="AK180" s="1">
        <f t="shared" si="32"/>
        <v>68878354.920000002</v>
      </c>
      <c r="AL180" s="33">
        <f t="shared" si="33"/>
        <v>0.18827884307581777</v>
      </c>
      <c r="AM180" s="34">
        <f t="shared" si="34"/>
        <v>39.558051726377613</v>
      </c>
      <c r="AN180" s="35">
        <f t="shared" si="35"/>
        <v>5.7300027098962456</v>
      </c>
      <c r="AO180" s="36">
        <f t="shared" si="36"/>
        <v>0</v>
      </c>
      <c r="AP180" s="37">
        <f t="shared" si="37"/>
        <v>29.639845057863518</v>
      </c>
      <c r="AQ180" s="37">
        <f t="shared" si="39"/>
        <v>5</v>
      </c>
      <c r="AR180" s="49">
        <v>63631</v>
      </c>
      <c r="AS180" s="61">
        <v>1</v>
      </c>
    </row>
    <row r="181" spans="1:45" x14ac:dyDescent="0.2">
      <c r="A181" s="64" t="s">
        <v>226</v>
      </c>
      <c r="B181" s="41">
        <v>25865569</v>
      </c>
      <c r="C181" s="27"/>
      <c r="D181" s="42">
        <v>18667480</v>
      </c>
      <c r="E181" s="4">
        <f t="shared" si="30"/>
        <v>44533049</v>
      </c>
      <c r="F181" s="28">
        <f t="shared" si="38"/>
        <v>0.17303375466089382</v>
      </c>
      <c r="G181" s="41">
        <v>3160477</v>
      </c>
      <c r="H181" s="43"/>
      <c r="I181" s="43"/>
      <c r="J181" s="44"/>
      <c r="K181" s="44"/>
      <c r="L181" s="44"/>
      <c r="M181" s="44"/>
      <c r="N181" s="43"/>
      <c r="O181" s="44"/>
      <c r="P181" s="43"/>
      <c r="Q181" s="44"/>
      <c r="R181" s="50"/>
      <c r="S181" s="44">
        <v>690978</v>
      </c>
      <c r="T181" s="44"/>
      <c r="U181" s="44"/>
      <c r="V181" s="41">
        <v>690978</v>
      </c>
      <c r="W181" s="41">
        <v>2678330.4300000002</v>
      </c>
      <c r="X181" s="41">
        <v>3702128.9</v>
      </c>
      <c r="Y181" s="41"/>
      <c r="Z181" s="41"/>
      <c r="AA181" s="41"/>
      <c r="AB181" s="41"/>
      <c r="AC181" s="41"/>
      <c r="AD181" s="45"/>
      <c r="AF181" s="46"/>
      <c r="AG181" s="56">
        <f t="shared" si="27"/>
        <v>10231914.33</v>
      </c>
      <c r="AH181" s="30">
        <f t="shared" si="31"/>
        <v>690978</v>
      </c>
      <c r="AI181" s="43">
        <f t="shared" si="28"/>
        <v>0</v>
      </c>
      <c r="AJ181" s="47">
        <f t="shared" si="29"/>
        <v>10922892.33</v>
      </c>
      <c r="AK181" s="1">
        <f t="shared" si="32"/>
        <v>55455941.329999998</v>
      </c>
      <c r="AL181" s="33">
        <f t="shared" si="33"/>
        <v>0.15158870282863057</v>
      </c>
      <c r="AM181" s="34">
        <f t="shared" si="34"/>
        <v>39.55804850069218</v>
      </c>
      <c r="AN181" s="35">
        <f t="shared" si="35"/>
        <v>2.6714200642560773</v>
      </c>
      <c r="AO181" s="36">
        <f t="shared" si="36"/>
        <v>0</v>
      </c>
      <c r="AP181" s="37">
        <f t="shared" si="37"/>
        <v>24.527609439003378</v>
      </c>
      <c r="AQ181" s="37">
        <f t="shared" si="39"/>
        <v>5</v>
      </c>
      <c r="AR181" s="49">
        <v>42154</v>
      </c>
      <c r="AS181" s="61">
        <v>1</v>
      </c>
    </row>
    <row r="182" spans="1:45" x14ac:dyDescent="0.2">
      <c r="A182" s="64" t="s">
        <v>227</v>
      </c>
      <c r="B182" s="41">
        <v>25187929</v>
      </c>
      <c r="C182" s="27"/>
      <c r="D182" s="42">
        <v>21093382</v>
      </c>
      <c r="E182" s="4">
        <f t="shared" si="30"/>
        <v>46281311</v>
      </c>
      <c r="F182" s="28">
        <f t="shared" si="38"/>
        <v>0.1798266499326944</v>
      </c>
      <c r="G182" s="41">
        <v>3077678</v>
      </c>
      <c r="H182" s="43"/>
      <c r="I182" s="43"/>
      <c r="J182" s="44"/>
      <c r="K182" s="44"/>
      <c r="L182" s="44"/>
      <c r="M182" s="44"/>
      <c r="N182" s="43"/>
      <c r="O182" s="44"/>
      <c r="P182" s="43"/>
      <c r="Q182" s="44"/>
      <c r="R182" s="50"/>
      <c r="S182" s="44">
        <v>1723336</v>
      </c>
      <c r="T182" s="44"/>
      <c r="U182" s="44"/>
      <c r="V182" s="41">
        <v>1723336</v>
      </c>
      <c r="W182" s="41">
        <v>2608162.19</v>
      </c>
      <c r="X182" s="41">
        <v>2554678.08</v>
      </c>
      <c r="Y182" s="41"/>
      <c r="Z182" s="41"/>
      <c r="AA182" s="41"/>
      <c r="AB182" s="41"/>
      <c r="AC182" s="41"/>
      <c r="AD182" s="45"/>
      <c r="AF182" s="46"/>
      <c r="AG182" s="56">
        <f t="shared" si="27"/>
        <v>9963854.2699999996</v>
      </c>
      <c r="AH182" s="30">
        <f t="shared" si="31"/>
        <v>1723336</v>
      </c>
      <c r="AI182" s="43">
        <f t="shared" si="28"/>
        <v>0</v>
      </c>
      <c r="AJ182" s="47">
        <f t="shared" si="29"/>
        <v>11687190.27</v>
      </c>
      <c r="AK182" s="1">
        <f t="shared" si="32"/>
        <v>57968501.269999996</v>
      </c>
      <c r="AL182" s="33">
        <f t="shared" si="33"/>
        <v>0.15845678031409452</v>
      </c>
      <c r="AM182" s="34">
        <f t="shared" si="34"/>
        <v>39.558052867307985</v>
      </c>
      <c r="AN182" s="35">
        <f t="shared" si="35"/>
        <v>6.8419122509039951</v>
      </c>
      <c r="AO182" s="36">
        <f t="shared" si="36"/>
        <v>0</v>
      </c>
      <c r="AP182" s="37">
        <f t="shared" si="37"/>
        <v>25.252504774551436</v>
      </c>
      <c r="AQ182" s="37">
        <f t="shared" si="39"/>
        <v>5</v>
      </c>
      <c r="AR182" s="49">
        <v>36854</v>
      </c>
      <c r="AS182" s="61">
        <v>1</v>
      </c>
    </row>
    <row r="183" spans="1:45" x14ac:dyDescent="0.2">
      <c r="A183" s="64" t="s">
        <v>228</v>
      </c>
      <c r="B183" s="41">
        <v>16159706</v>
      </c>
      <c r="C183" s="27"/>
      <c r="D183" s="42">
        <v>15992571</v>
      </c>
      <c r="E183" s="4">
        <f t="shared" si="30"/>
        <v>32152277</v>
      </c>
      <c r="F183" s="28">
        <f t="shared" si="38"/>
        <v>0.12492810025666778</v>
      </c>
      <c r="G183" s="41">
        <v>1974531</v>
      </c>
      <c r="H183" s="43"/>
      <c r="I183" s="43"/>
      <c r="J183" s="44"/>
      <c r="K183" s="44"/>
      <c r="L183" s="44"/>
      <c r="M183" s="44"/>
      <c r="N183" s="43"/>
      <c r="O183" s="44"/>
      <c r="P183" s="43"/>
      <c r="Q183" s="44"/>
      <c r="R183" s="50"/>
      <c r="S183" s="44">
        <v>361406</v>
      </c>
      <c r="T183" s="44"/>
      <c r="U183" s="44"/>
      <c r="V183" s="41">
        <v>361406</v>
      </c>
      <c r="W183" s="41">
        <v>1673306.83</v>
      </c>
      <c r="X183" s="41">
        <v>2383220.16</v>
      </c>
      <c r="Y183" s="41"/>
      <c r="Z183" s="41"/>
      <c r="AA183" s="41"/>
      <c r="AB183" s="41"/>
      <c r="AC183" s="41"/>
      <c r="AD183" s="45"/>
      <c r="AF183" s="46"/>
      <c r="AG183" s="56">
        <f t="shared" si="27"/>
        <v>6392463.9900000002</v>
      </c>
      <c r="AH183" s="30">
        <f t="shared" si="31"/>
        <v>361406</v>
      </c>
      <c r="AI183" s="43">
        <f t="shared" si="28"/>
        <v>0</v>
      </c>
      <c r="AJ183" s="47">
        <f t="shared" si="29"/>
        <v>6753869.9900000002</v>
      </c>
      <c r="AK183" s="1">
        <f t="shared" si="32"/>
        <v>38906146.990000002</v>
      </c>
      <c r="AL183" s="33">
        <f t="shared" si="33"/>
        <v>0.10634987366238494</v>
      </c>
      <c r="AM183" s="34">
        <f t="shared" si="34"/>
        <v>39.558046353071028</v>
      </c>
      <c r="AN183" s="35">
        <f t="shared" si="35"/>
        <v>2.236463955470477</v>
      </c>
      <c r="AO183" s="36">
        <f t="shared" si="36"/>
        <v>0</v>
      </c>
      <c r="AP183" s="37">
        <f t="shared" si="37"/>
        <v>21.005883937862318</v>
      </c>
      <c r="AQ183" s="37">
        <f t="shared" si="39"/>
        <v>5</v>
      </c>
      <c r="AR183" s="49">
        <v>12260</v>
      </c>
      <c r="AS183" s="61">
        <v>0</v>
      </c>
    </row>
    <row r="184" spans="1:45" x14ac:dyDescent="0.2">
      <c r="A184" s="64" t="s">
        <v>229</v>
      </c>
      <c r="B184" s="41">
        <v>72158519</v>
      </c>
      <c r="C184" s="27"/>
      <c r="D184" s="42">
        <v>27901398</v>
      </c>
      <c r="E184" s="4">
        <f t="shared" ref="E184:E243" si="40">+B184+D184</f>
        <v>100059917</v>
      </c>
      <c r="F184" s="28">
        <f t="shared" si="38"/>
        <v>0.38878413938303213</v>
      </c>
      <c r="G184" s="41">
        <v>8816948</v>
      </c>
      <c r="H184" s="43"/>
      <c r="I184" s="43"/>
      <c r="J184" s="44">
        <v>2879547</v>
      </c>
      <c r="K184" s="44"/>
      <c r="L184" s="44"/>
      <c r="M184" s="44"/>
      <c r="N184" s="43"/>
      <c r="O184" s="44"/>
      <c r="P184" s="43"/>
      <c r="Q184" s="44"/>
      <c r="R184" s="50"/>
      <c r="S184" s="44">
        <v>1234289</v>
      </c>
      <c r="T184" s="44"/>
      <c r="U184" s="44"/>
      <c r="V184" s="41">
        <v>1234290</v>
      </c>
      <c r="W184" s="41">
        <v>7471877.4500000002</v>
      </c>
      <c r="X184" s="41">
        <v>8768652</v>
      </c>
      <c r="Y184" s="41"/>
      <c r="Z184" s="41">
        <v>5235300</v>
      </c>
      <c r="AA184" s="41"/>
      <c r="AB184" s="41"/>
      <c r="AC184" s="41"/>
      <c r="AD184" s="45"/>
      <c r="AF184" s="46"/>
      <c r="AG184" s="56">
        <f t="shared" ref="AG184:AG242" si="41">G184+V184+W184+X184+Y184</f>
        <v>26291767.449999999</v>
      </c>
      <c r="AH184" s="30">
        <f t="shared" ref="AH184:AH243" si="42">J184+K184+L184+M184+O184+Q184+S184+T184+U184+Z184+AA184+AB184+AC184+AD184+AE184+AF184</f>
        <v>9349136</v>
      </c>
      <c r="AI184" s="43">
        <f t="shared" ref="AI184:AI242" si="43">H184+I184+N184+P184+R184</f>
        <v>0</v>
      </c>
      <c r="AJ184" s="47">
        <f t="shared" ref="AJ184:AJ242" si="44">AG184+AI184+AH184</f>
        <v>35640903.450000003</v>
      </c>
      <c r="AK184" s="1">
        <f t="shared" ref="AK184:AK243" si="45">+AJ184+E184</f>
        <v>135700820.44999999</v>
      </c>
      <c r="AL184" s="33">
        <f t="shared" ref="AL184:AL243" si="46">+(AK184/$AK$6)*100</f>
        <v>0.37093791668573245</v>
      </c>
      <c r="AM184" s="34">
        <f t="shared" ref="AM184:AM243" si="47">(AG184/B184)*100</f>
        <v>36.436123986968191</v>
      </c>
      <c r="AN184" s="35">
        <f t="shared" ref="AN184:AN243" si="48">(AH184/B184)*100</f>
        <v>12.956385648657784</v>
      </c>
      <c r="AO184" s="36">
        <f t="shared" ref="AO184:AO243" si="49">(AI184/B184)*100</f>
        <v>0</v>
      </c>
      <c r="AP184" s="37">
        <f t="shared" ref="AP184:AP243" si="50">(AJ184/E184)*100</f>
        <v>35.61956127746938</v>
      </c>
      <c r="AQ184" s="37">
        <f t="shared" si="39"/>
        <v>7</v>
      </c>
      <c r="AR184" s="49">
        <v>94172</v>
      </c>
      <c r="AS184" s="61">
        <v>1</v>
      </c>
    </row>
    <row r="185" spans="1:45" x14ac:dyDescent="0.2">
      <c r="A185" s="64" t="s">
        <v>230</v>
      </c>
      <c r="B185" s="41">
        <v>38416841</v>
      </c>
      <c r="C185" s="27"/>
      <c r="D185" s="42">
        <v>16088173</v>
      </c>
      <c r="E185" s="4">
        <f t="shared" si="40"/>
        <v>54505014</v>
      </c>
      <c r="F185" s="28">
        <f t="shared" ref="F185:F244" si="51">(E185/$E$6)*100</f>
        <v>0.21177995740342373</v>
      </c>
      <c r="G185" s="41">
        <v>4694099</v>
      </c>
      <c r="H185" s="43"/>
      <c r="I185" s="43"/>
      <c r="J185" s="44">
        <v>1810012</v>
      </c>
      <c r="K185" s="44"/>
      <c r="L185" s="44"/>
      <c r="M185" s="44"/>
      <c r="N185" s="43"/>
      <c r="O185" s="44"/>
      <c r="P185" s="43"/>
      <c r="Q185" s="44"/>
      <c r="R185" s="50"/>
      <c r="S185" s="44">
        <v>1818029</v>
      </c>
      <c r="T185" s="44"/>
      <c r="U185" s="44"/>
      <c r="V185" s="41">
        <v>1818029</v>
      </c>
      <c r="W185" s="41">
        <v>3977990.79</v>
      </c>
      <c r="X185" s="41">
        <v>3603597</v>
      </c>
      <c r="Y185" s="41"/>
      <c r="Z185" s="41">
        <v>3408568</v>
      </c>
      <c r="AA185" s="41"/>
      <c r="AB185" s="41"/>
      <c r="AC185" s="41"/>
      <c r="AD185" s="45"/>
      <c r="AF185" s="46"/>
      <c r="AG185" s="56">
        <f t="shared" si="41"/>
        <v>14093715.789999999</v>
      </c>
      <c r="AH185" s="30">
        <f t="shared" si="42"/>
        <v>7036609</v>
      </c>
      <c r="AI185" s="43">
        <f t="shared" si="43"/>
        <v>0</v>
      </c>
      <c r="AJ185" s="47">
        <f t="shared" si="44"/>
        <v>21130324.789999999</v>
      </c>
      <c r="AK185" s="1">
        <f t="shared" si="45"/>
        <v>75635338.789999992</v>
      </c>
      <c r="AL185" s="33">
        <f t="shared" si="46"/>
        <v>0.2067490447408136</v>
      </c>
      <c r="AM185" s="34">
        <f t="shared" si="47"/>
        <v>36.686295445270993</v>
      </c>
      <c r="AN185" s="35">
        <f t="shared" si="48"/>
        <v>18.316469592072913</v>
      </c>
      <c r="AO185" s="36">
        <f t="shared" si="49"/>
        <v>0</v>
      </c>
      <c r="AP185" s="37">
        <f t="shared" si="50"/>
        <v>38.767671521009056</v>
      </c>
      <c r="AQ185" s="37">
        <f t="shared" si="39"/>
        <v>7</v>
      </c>
      <c r="AR185" s="49">
        <v>22376</v>
      </c>
      <c r="AS185" s="61">
        <v>1</v>
      </c>
    </row>
    <row r="186" spans="1:45" x14ac:dyDescent="0.2">
      <c r="A186" s="64" t="s">
        <v>231</v>
      </c>
      <c r="B186" s="41">
        <v>105685569</v>
      </c>
      <c r="C186" s="27"/>
      <c r="D186" s="42">
        <v>18181532</v>
      </c>
      <c r="E186" s="4">
        <f t="shared" si="40"/>
        <v>123867101</v>
      </c>
      <c r="F186" s="28">
        <f t="shared" si="51"/>
        <v>0.48128726970817004</v>
      </c>
      <c r="G186" s="41">
        <v>12913931</v>
      </c>
      <c r="H186" s="43"/>
      <c r="I186" s="43"/>
      <c r="J186" s="44">
        <v>15486211</v>
      </c>
      <c r="K186" s="44"/>
      <c r="L186" s="44"/>
      <c r="M186" s="44"/>
      <c r="N186" s="43"/>
      <c r="O186" s="44"/>
      <c r="P186" s="43"/>
      <c r="Q186" s="44"/>
      <c r="R186" s="50"/>
      <c r="S186" s="44">
        <v>4821118</v>
      </c>
      <c r="T186" s="44"/>
      <c r="U186" s="44"/>
      <c r="V186" s="41">
        <v>4821117</v>
      </c>
      <c r="W186" s="41">
        <v>10943539.73</v>
      </c>
      <c r="X186" s="41">
        <v>10913574</v>
      </c>
      <c r="Y186" s="41"/>
      <c r="Z186" s="41"/>
      <c r="AA186" s="41"/>
      <c r="AB186" s="41"/>
      <c r="AC186" s="41"/>
      <c r="AD186" s="45"/>
      <c r="AF186" s="46"/>
      <c r="AG186" s="56">
        <f t="shared" si="41"/>
        <v>39592161.730000004</v>
      </c>
      <c r="AH186" s="30">
        <f t="shared" si="42"/>
        <v>20307329</v>
      </c>
      <c r="AI186" s="43">
        <f t="shared" si="43"/>
        <v>0</v>
      </c>
      <c r="AJ186" s="47">
        <f t="shared" si="44"/>
        <v>59899490.730000004</v>
      </c>
      <c r="AK186" s="1">
        <f t="shared" si="45"/>
        <v>183766591.73000002</v>
      </c>
      <c r="AL186" s="33">
        <f t="shared" si="46"/>
        <v>0.50232560471423271</v>
      </c>
      <c r="AM186" s="34">
        <f t="shared" si="47"/>
        <v>37.462221289644567</v>
      </c>
      <c r="AN186" s="35">
        <f t="shared" si="48"/>
        <v>19.21485515207852</v>
      </c>
      <c r="AO186" s="36">
        <f t="shared" si="49"/>
        <v>0</v>
      </c>
      <c r="AP186" s="37">
        <f t="shared" si="50"/>
        <v>48.357869237611368</v>
      </c>
      <c r="AQ186" s="37">
        <f t="shared" si="39"/>
        <v>6</v>
      </c>
      <c r="AR186" s="49">
        <v>353923</v>
      </c>
      <c r="AS186" s="61">
        <v>0</v>
      </c>
    </row>
    <row r="187" spans="1:45" x14ac:dyDescent="0.2">
      <c r="A187" s="64" t="s">
        <v>232</v>
      </c>
      <c r="B187" s="41">
        <v>52731510</v>
      </c>
      <c r="C187" s="27"/>
      <c r="D187" s="42">
        <v>20807868</v>
      </c>
      <c r="E187" s="4">
        <f t="shared" si="40"/>
        <v>73539378</v>
      </c>
      <c r="F187" s="28">
        <f t="shared" si="51"/>
        <v>0.28573823208841442</v>
      </c>
      <c r="G187" s="41">
        <v>6443189</v>
      </c>
      <c r="H187" s="43"/>
      <c r="I187" s="43"/>
      <c r="J187" s="44">
        <v>3865646</v>
      </c>
      <c r="K187" s="44"/>
      <c r="L187" s="44"/>
      <c r="M187" s="44"/>
      <c r="N187" s="43"/>
      <c r="O187" s="44"/>
      <c r="P187" s="43"/>
      <c r="Q187" s="44"/>
      <c r="R187" s="50"/>
      <c r="S187" s="44">
        <v>3294210</v>
      </c>
      <c r="T187" s="44"/>
      <c r="U187" s="44"/>
      <c r="V187" s="41">
        <v>3294211</v>
      </c>
      <c r="W187" s="41">
        <v>5460247.5700000003</v>
      </c>
      <c r="X187" s="41">
        <v>5661909.9400000004</v>
      </c>
      <c r="Y187" s="41"/>
      <c r="Z187" s="41">
        <v>12152349</v>
      </c>
      <c r="AA187" s="41"/>
      <c r="AB187" s="41"/>
      <c r="AC187" s="41"/>
      <c r="AD187" s="45"/>
      <c r="AF187" s="46"/>
      <c r="AG187" s="56">
        <f t="shared" si="41"/>
        <v>20859557.510000002</v>
      </c>
      <c r="AH187" s="30">
        <f t="shared" si="42"/>
        <v>19312205</v>
      </c>
      <c r="AI187" s="43">
        <f t="shared" si="43"/>
        <v>0</v>
      </c>
      <c r="AJ187" s="47">
        <f t="shared" si="44"/>
        <v>40171762.510000005</v>
      </c>
      <c r="AK187" s="1">
        <f t="shared" si="45"/>
        <v>113711140.51000001</v>
      </c>
      <c r="AL187" s="33">
        <f t="shared" si="46"/>
        <v>0.31082917129656895</v>
      </c>
      <c r="AM187" s="34">
        <f t="shared" si="47"/>
        <v>39.558050793538818</v>
      </c>
      <c r="AN187" s="35">
        <f t="shared" si="48"/>
        <v>36.623652537164212</v>
      </c>
      <c r="AO187" s="36">
        <f t="shared" si="49"/>
        <v>0</v>
      </c>
      <c r="AP187" s="37">
        <f t="shared" si="50"/>
        <v>54.626192935708552</v>
      </c>
      <c r="AQ187" s="37">
        <f t="shared" si="39"/>
        <v>7</v>
      </c>
      <c r="AR187" s="49">
        <v>65866</v>
      </c>
      <c r="AS187" s="61">
        <v>1</v>
      </c>
    </row>
    <row r="188" spans="1:45" x14ac:dyDescent="0.2">
      <c r="A188" s="64" t="s">
        <v>233</v>
      </c>
      <c r="B188" s="41">
        <v>45541554</v>
      </c>
      <c r="C188" s="27"/>
      <c r="D188" s="42">
        <v>20213836</v>
      </c>
      <c r="E188" s="4">
        <f t="shared" si="40"/>
        <v>65755390</v>
      </c>
      <c r="F188" s="28">
        <f t="shared" si="51"/>
        <v>0.25549344310315225</v>
      </c>
      <c r="G188" s="41">
        <v>5564658</v>
      </c>
      <c r="H188" s="43"/>
      <c r="I188" s="43"/>
      <c r="J188" s="44">
        <v>2915455</v>
      </c>
      <c r="K188" s="44"/>
      <c r="L188" s="44"/>
      <c r="M188" s="44"/>
      <c r="N188" s="43"/>
      <c r="O188" s="44"/>
      <c r="P188" s="43"/>
      <c r="Q188" s="44"/>
      <c r="R188" s="50"/>
      <c r="S188" s="44">
        <v>166300</v>
      </c>
      <c r="T188" s="44">
        <v>7842600.5</v>
      </c>
      <c r="U188" s="44"/>
      <c r="V188" s="41">
        <v>166300</v>
      </c>
      <c r="W188" s="41">
        <v>4715741.34</v>
      </c>
      <c r="X188" s="41">
        <v>4271913</v>
      </c>
      <c r="Y188" s="41"/>
      <c r="Z188" s="41">
        <v>1365887</v>
      </c>
      <c r="AA188" s="41"/>
      <c r="AB188" s="41"/>
      <c r="AC188" s="41"/>
      <c r="AD188" s="45"/>
      <c r="AF188" s="46"/>
      <c r="AG188" s="56">
        <f t="shared" si="41"/>
        <v>14718612.34</v>
      </c>
      <c r="AH188" s="30">
        <f t="shared" si="42"/>
        <v>12290242.5</v>
      </c>
      <c r="AI188" s="43">
        <f t="shared" si="43"/>
        <v>0</v>
      </c>
      <c r="AJ188" s="47">
        <f t="shared" si="44"/>
        <v>27008854.84</v>
      </c>
      <c r="AK188" s="1">
        <f t="shared" si="45"/>
        <v>92764244.840000004</v>
      </c>
      <c r="AL188" s="33">
        <f t="shared" si="46"/>
        <v>0.25357087458843591</v>
      </c>
      <c r="AM188" s="34">
        <f t="shared" si="47"/>
        <v>32.319082348397686</v>
      </c>
      <c r="AN188" s="35">
        <f t="shared" si="48"/>
        <v>26.986875546671069</v>
      </c>
      <c r="AO188" s="36">
        <f t="shared" si="49"/>
        <v>0</v>
      </c>
      <c r="AP188" s="37">
        <f t="shared" si="50"/>
        <v>41.074739028998231</v>
      </c>
      <c r="AQ188" s="37">
        <f t="shared" si="39"/>
        <v>8</v>
      </c>
      <c r="AR188" s="49">
        <v>55394</v>
      </c>
      <c r="AS188" s="61">
        <v>0</v>
      </c>
    </row>
    <row r="189" spans="1:45" x14ac:dyDescent="0.2">
      <c r="A189" s="64" t="s">
        <v>234</v>
      </c>
      <c r="B189" s="41">
        <v>66231831</v>
      </c>
      <c r="C189" s="27"/>
      <c r="D189" s="42">
        <v>25924425</v>
      </c>
      <c r="E189" s="4">
        <f t="shared" si="40"/>
        <v>92156256</v>
      </c>
      <c r="F189" s="28">
        <f t="shared" si="51"/>
        <v>0.35807435936332416</v>
      </c>
      <c r="G189" s="41">
        <v>8092774</v>
      </c>
      <c r="H189" s="43"/>
      <c r="I189" s="43"/>
      <c r="J189" s="44">
        <v>8913339</v>
      </c>
      <c r="K189" s="44"/>
      <c r="L189" s="44"/>
      <c r="M189" s="44"/>
      <c r="N189" s="43"/>
      <c r="O189" s="44"/>
      <c r="P189" s="43"/>
      <c r="Q189" s="44"/>
      <c r="R189" s="50"/>
      <c r="S189" s="44">
        <v>2184593</v>
      </c>
      <c r="T189" s="44"/>
      <c r="U189" s="44"/>
      <c r="V189" s="41">
        <v>2184593</v>
      </c>
      <c r="W189" s="41">
        <v>6858180.1399999997</v>
      </c>
      <c r="X189" s="41">
        <v>6212713</v>
      </c>
      <c r="Y189" s="41"/>
      <c r="Z189" s="41">
        <v>12732346</v>
      </c>
      <c r="AA189" s="41"/>
      <c r="AB189" s="41"/>
      <c r="AC189" s="41"/>
      <c r="AD189" s="45"/>
      <c r="AF189" s="46"/>
      <c r="AG189" s="56">
        <f t="shared" si="41"/>
        <v>23348260.140000001</v>
      </c>
      <c r="AH189" s="30">
        <f t="shared" si="42"/>
        <v>23830278</v>
      </c>
      <c r="AI189" s="43">
        <f t="shared" si="43"/>
        <v>0</v>
      </c>
      <c r="AJ189" s="47">
        <f t="shared" si="44"/>
        <v>47178538.140000001</v>
      </c>
      <c r="AK189" s="1">
        <f t="shared" si="45"/>
        <v>139334794.13999999</v>
      </c>
      <c r="AL189" s="33">
        <f t="shared" si="46"/>
        <v>0.38087137637587509</v>
      </c>
      <c r="AM189" s="34">
        <f t="shared" si="47"/>
        <v>35.25232473189515</v>
      </c>
      <c r="AN189" s="35">
        <f t="shared" si="48"/>
        <v>35.980098451453046</v>
      </c>
      <c r="AO189" s="36">
        <f t="shared" si="49"/>
        <v>0</v>
      </c>
      <c r="AP189" s="37">
        <f t="shared" si="50"/>
        <v>51.194069928361671</v>
      </c>
      <c r="AQ189" s="37">
        <f t="shared" si="39"/>
        <v>7</v>
      </c>
      <c r="AR189" s="49">
        <v>138470</v>
      </c>
      <c r="AS189" s="61">
        <v>1</v>
      </c>
    </row>
    <row r="190" spans="1:45" x14ac:dyDescent="0.2">
      <c r="A190" s="64" t="s">
        <v>235</v>
      </c>
      <c r="B190" s="41">
        <v>40844021</v>
      </c>
      <c r="C190" s="27"/>
      <c r="D190" s="42">
        <v>18881906</v>
      </c>
      <c r="E190" s="4">
        <f t="shared" si="40"/>
        <v>59725927</v>
      </c>
      <c r="F190" s="28">
        <f t="shared" si="51"/>
        <v>0.2320658843595563</v>
      </c>
      <c r="G190" s="41">
        <v>4990673</v>
      </c>
      <c r="H190" s="43"/>
      <c r="I190" s="43"/>
      <c r="J190" s="44">
        <v>1924729</v>
      </c>
      <c r="K190" s="44"/>
      <c r="L190" s="44"/>
      <c r="M190" s="44"/>
      <c r="N190" s="43"/>
      <c r="O190" s="44"/>
      <c r="P190" s="43"/>
      <c r="Q190" s="44"/>
      <c r="R190" s="50"/>
      <c r="S190" s="44">
        <v>3611632</v>
      </c>
      <c r="T190" s="44"/>
      <c r="U190" s="44"/>
      <c r="V190" s="41">
        <v>3611632</v>
      </c>
      <c r="W190" s="41">
        <v>4229320.74</v>
      </c>
      <c r="X190" s="41">
        <v>3325472.51</v>
      </c>
      <c r="Y190" s="41"/>
      <c r="Z190" s="41">
        <v>3284407</v>
      </c>
      <c r="AA190" s="41"/>
      <c r="AB190" s="41"/>
      <c r="AC190" s="41"/>
      <c r="AD190" s="45"/>
      <c r="AF190" s="46"/>
      <c r="AG190" s="56">
        <f t="shared" si="41"/>
        <v>16157098.25</v>
      </c>
      <c r="AH190" s="30">
        <f t="shared" si="42"/>
        <v>8820768</v>
      </c>
      <c r="AI190" s="43">
        <f t="shared" si="43"/>
        <v>0</v>
      </c>
      <c r="AJ190" s="47">
        <f t="shared" si="44"/>
        <v>24977866.25</v>
      </c>
      <c r="AK190" s="1">
        <f t="shared" si="45"/>
        <v>84703793.25</v>
      </c>
      <c r="AL190" s="33">
        <f t="shared" si="46"/>
        <v>0.23153764656206255</v>
      </c>
      <c r="AM190" s="34">
        <f t="shared" si="47"/>
        <v>39.558050001981933</v>
      </c>
      <c r="AN190" s="35">
        <f t="shared" si="48"/>
        <v>21.596228245989789</v>
      </c>
      <c r="AO190" s="36">
        <f t="shared" si="49"/>
        <v>0</v>
      </c>
      <c r="AP190" s="37">
        <f t="shared" si="50"/>
        <v>41.820809662778444</v>
      </c>
      <c r="AQ190" s="37">
        <f t="shared" si="39"/>
        <v>7</v>
      </c>
      <c r="AR190" s="49">
        <v>29228</v>
      </c>
      <c r="AS190" s="61">
        <v>1</v>
      </c>
    </row>
    <row r="191" spans="1:45" x14ac:dyDescent="0.2">
      <c r="A191" s="64" t="s">
        <v>236</v>
      </c>
      <c r="B191" s="41">
        <v>45076259</v>
      </c>
      <c r="C191" s="27"/>
      <c r="D191" s="42">
        <v>8649349</v>
      </c>
      <c r="E191" s="4">
        <f t="shared" si="40"/>
        <v>53725608</v>
      </c>
      <c r="F191" s="28">
        <f t="shared" si="51"/>
        <v>0.20875156501589087</v>
      </c>
      <c r="G191" s="41">
        <v>5507805</v>
      </c>
      <c r="H191" s="43"/>
      <c r="I191" s="43"/>
      <c r="J191" s="44">
        <v>24031128</v>
      </c>
      <c r="K191" s="44"/>
      <c r="L191" s="44"/>
      <c r="M191" s="44"/>
      <c r="N191" s="43"/>
      <c r="O191" s="44"/>
      <c r="P191" s="43"/>
      <c r="Q191" s="44"/>
      <c r="R191" s="50"/>
      <c r="S191" s="44">
        <v>1313046</v>
      </c>
      <c r="T191" s="44"/>
      <c r="U191" s="44"/>
      <c r="V191" s="41">
        <v>1313046</v>
      </c>
      <c r="W191" s="41">
        <v>4667560.8899999997</v>
      </c>
      <c r="X191" s="41">
        <v>4228267</v>
      </c>
      <c r="Y191" s="41"/>
      <c r="Z191" s="41"/>
      <c r="AA191" s="41"/>
      <c r="AB191" s="41"/>
      <c r="AC191" s="41"/>
      <c r="AD191" s="45"/>
      <c r="AF191" s="46"/>
      <c r="AG191" s="56">
        <f t="shared" si="41"/>
        <v>15716678.890000001</v>
      </c>
      <c r="AH191" s="30">
        <f t="shared" si="42"/>
        <v>25344174</v>
      </c>
      <c r="AI191" s="43">
        <f t="shared" si="43"/>
        <v>0</v>
      </c>
      <c r="AJ191" s="47">
        <f t="shared" si="44"/>
        <v>41060852.890000001</v>
      </c>
      <c r="AK191" s="1">
        <f t="shared" si="45"/>
        <v>94786460.890000001</v>
      </c>
      <c r="AL191" s="33">
        <f t="shared" si="46"/>
        <v>0.25909859804794028</v>
      </c>
      <c r="AM191" s="34">
        <f t="shared" si="47"/>
        <v>34.866866147876202</v>
      </c>
      <c r="AN191" s="35">
        <f t="shared" si="48"/>
        <v>56.225105104662745</v>
      </c>
      <c r="AO191" s="36">
        <f t="shared" si="49"/>
        <v>0</v>
      </c>
      <c r="AP191" s="37">
        <f t="shared" si="50"/>
        <v>76.426967359773755</v>
      </c>
      <c r="AQ191" s="37">
        <f t="shared" si="39"/>
        <v>6</v>
      </c>
      <c r="AR191" s="49">
        <v>75141</v>
      </c>
      <c r="AS191" s="61">
        <v>0</v>
      </c>
    </row>
    <row r="192" spans="1:45" x14ac:dyDescent="0.2">
      <c r="A192" s="64" t="s">
        <v>237</v>
      </c>
      <c r="B192" s="41">
        <v>105779747</v>
      </c>
      <c r="C192" s="27"/>
      <c r="D192" s="42">
        <v>29956963</v>
      </c>
      <c r="E192" s="4">
        <f t="shared" si="40"/>
        <v>135736710</v>
      </c>
      <c r="F192" s="28">
        <f t="shared" si="51"/>
        <v>0.52740679347189756</v>
      </c>
      <c r="G192" s="41">
        <v>12925078</v>
      </c>
      <c r="H192" s="43"/>
      <c r="I192" s="43"/>
      <c r="J192" s="44">
        <v>5348438</v>
      </c>
      <c r="K192" s="44"/>
      <c r="L192" s="44"/>
      <c r="M192" s="44"/>
      <c r="N192" s="43"/>
      <c r="O192" s="44"/>
      <c r="P192" s="43"/>
      <c r="Q192" s="44"/>
      <c r="R192" s="50"/>
      <c r="S192" s="44">
        <v>14374957</v>
      </c>
      <c r="T192" s="44"/>
      <c r="U192" s="44"/>
      <c r="V192" s="41">
        <v>14374958</v>
      </c>
      <c r="W192" s="41">
        <v>10953291.68</v>
      </c>
      <c r="X192" s="41">
        <v>3591078.09</v>
      </c>
      <c r="Y192" s="41"/>
      <c r="Z192" s="41">
        <v>11445696</v>
      </c>
      <c r="AA192" s="41"/>
      <c r="AB192" s="41"/>
      <c r="AC192" s="41"/>
      <c r="AD192" s="45"/>
      <c r="AF192" s="46"/>
      <c r="AG192" s="56">
        <f t="shared" si="41"/>
        <v>41844405.769999996</v>
      </c>
      <c r="AH192" s="30">
        <f t="shared" si="42"/>
        <v>31169091</v>
      </c>
      <c r="AI192" s="43">
        <f t="shared" si="43"/>
        <v>0</v>
      </c>
      <c r="AJ192" s="47">
        <f t="shared" si="44"/>
        <v>73013496.769999996</v>
      </c>
      <c r="AK192" s="1">
        <f t="shared" si="45"/>
        <v>208750206.76999998</v>
      </c>
      <c r="AL192" s="33">
        <f t="shared" si="46"/>
        <v>0.57061826560960693</v>
      </c>
      <c r="AM192" s="34">
        <f t="shared" si="47"/>
        <v>39.558050531166423</v>
      </c>
      <c r="AN192" s="35">
        <f t="shared" si="48"/>
        <v>29.4660290688727</v>
      </c>
      <c r="AO192" s="36">
        <f t="shared" si="49"/>
        <v>0</v>
      </c>
      <c r="AP192" s="37">
        <f t="shared" si="50"/>
        <v>53.79053077829866</v>
      </c>
      <c r="AQ192" s="37">
        <f t="shared" si="39"/>
        <v>7</v>
      </c>
      <c r="AR192" s="49">
        <v>282622</v>
      </c>
      <c r="AS192" s="61">
        <v>1</v>
      </c>
    </row>
    <row r="193" spans="1:45" x14ac:dyDescent="0.2">
      <c r="A193" s="64" t="s">
        <v>238</v>
      </c>
      <c r="B193" s="41">
        <v>48551801</v>
      </c>
      <c r="C193" s="27"/>
      <c r="D193" s="42">
        <v>12395461</v>
      </c>
      <c r="E193" s="4">
        <f t="shared" si="40"/>
        <v>60947262</v>
      </c>
      <c r="F193" s="28">
        <f t="shared" si="51"/>
        <v>0.23681139775902646</v>
      </c>
      <c r="G193" s="41">
        <v>5932476</v>
      </c>
      <c r="H193" s="43"/>
      <c r="I193" s="43"/>
      <c r="J193" s="44">
        <v>5191591</v>
      </c>
      <c r="K193" s="44"/>
      <c r="L193" s="44"/>
      <c r="M193" s="44"/>
      <c r="N193" s="43"/>
      <c r="O193" s="44"/>
      <c r="P193" s="43"/>
      <c r="Q193" s="44"/>
      <c r="R193" s="50"/>
      <c r="S193" s="44">
        <v>2977237</v>
      </c>
      <c r="T193" s="44"/>
      <c r="U193" s="44"/>
      <c r="V193" s="41">
        <v>2977237</v>
      </c>
      <c r="W193" s="41">
        <v>5027446.72</v>
      </c>
      <c r="X193" s="41">
        <v>5268986.3099999996</v>
      </c>
      <c r="Y193" s="41"/>
      <c r="Z193" s="41">
        <v>1241540</v>
      </c>
      <c r="AA193" s="41"/>
      <c r="AB193" s="41"/>
      <c r="AC193" s="41"/>
      <c r="AD193" s="45"/>
      <c r="AF193" s="46"/>
      <c r="AG193" s="56">
        <f t="shared" si="41"/>
        <v>19206146.029999997</v>
      </c>
      <c r="AH193" s="30">
        <f t="shared" si="42"/>
        <v>9410368</v>
      </c>
      <c r="AI193" s="43">
        <f t="shared" si="43"/>
        <v>0</v>
      </c>
      <c r="AJ193" s="47">
        <f t="shared" si="44"/>
        <v>28616514.029999997</v>
      </c>
      <c r="AK193" s="1">
        <f t="shared" si="45"/>
        <v>89563776.030000001</v>
      </c>
      <c r="AL193" s="33">
        <f t="shared" si="46"/>
        <v>0.24482239960602792</v>
      </c>
      <c r="AM193" s="34">
        <f t="shared" si="47"/>
        <v>39.55805064780192</v>
      </c>
      <c r="AN193" s="35">
        <f t="shared" si="48"/>
        <v>19.382119316232984</v>
      </c>
      <c r="AO193" s="36">
        <f t="shared" si="49"/>
        <v>0</v>
      </c>
      <c r="AP193" s="37">
        <f t="shared" si="50"/>
        <v>46.952911568037294</v>
      </c>
      <c r="AQ193" s="37">
        <f t="shared" si="39"/>
        <v>7</v>
      </c>
      <c r="AR193" s="49">
        <v>88621</v>
      </c>
      <c r="AS193" s="61">
        <v>0</v>
      </c>
    </row>
    <row r="194" spans="1:45" x14ac:dyDescent="0.2">
      <c r="A194" s="64" t="s">
        <v>239</v>
      </c>
      <c r="B194" s="41">
        <v>71475192</v>
      </c>
      <c r="C194" s="27"/>
      <c r="D194" s="42">
        <v>26284294</v>
      </c>
      <c r="E194" s="4">
        <f t="shared" si="40"/>
        <v>97759486</v>
      </c>
      <c r="F194" s="28">
        <f t="shared" si="51"/>
        <v>0.37984578411190945</v>
      </c>
      <c r="G194" s="41">
        <v>8733453</v>
      </c>
      <c r="H194" s="43"/>
      <c r="I194" s="43"/>
      <c r="J194" s="44">
        <v>6853384</v>
      </c>
      <c r="K194" s="44"/>
      <c r="L194" s="44"/>
      <c r="M194" s="44"/>
      <c r="N194" s="43"/>
      <c r="O194" s="44"/>
      <c r="P194" s="43"/>
      <c r="Q194" s="44"/>
      <c r="R194" s="50"/>
      <c r="S194" s="44">
        <v>4815358</v>
      </c>
      <c r="T194" s="44"/>
      <c r="U194" s="44"/>
      <c r="V194" s="41">
        <v>4815357</v>
      </c>
      <c r="W194" s="41">
        <v>7401120.21</v>
      </c>
      <c r="X194" s="41">
        <v>7324262.46</v>
      </c>
      <c r="Y194" s="41"/>
      <c r="Z194" s="41">
        <v>14507156</v>
      </c>
      <c r="AA194" s="41"/>
      <c r="AB194" s="41"/>
      <c r="AC194" s="41"/>
      <c r="AD194" s="45"/>
      <c r="AF194" s="46"/>
      <c r="AG194" s="56">
        <f t="shared" si="41"/>
        <v>28274192.670000002</v>
      </c>
      <c r="AH194" s="30">
        <f t="shared" si="42"/>
        <v>26175898</v>
      </c>
      <c r="AI194" s="43">
        <f t="shared" si="43"/>
        <v>0</v>
      </c>
      <c r="AJ194" s="47">
        <f t="shared" si="44"/>
        <v>54450090.670000002</v>
      </c>
      <c r="AK194" s="1">
        <f t="shared" si="45"/>
        <v>152209576.67000002</v>
      </c>
      <c r="AL194" s="33">
        <f t="shared" si="46"/>
        <v>0.41606456823442939</v>
      </c>
      <c r="AM194" s="34">
        <f t="shared" si="47"/>
        <v>39.558050673022329</v>
      </c>
      <c r="AN194" s="35">
        <f t="shared" si="48"/>
        <v>36.622354228863074</v>
      </c>
      <c r="AO194" s="36">
        <f t="shared" si="49"/>
        <v>0</v>
      </c>
      <c r="AP194" s="37">
        <f t="shared" si="50"/>
        <v>55.698012436358347</v>
      </c>
      <c r="AQ194" s="37">
        <f t="shared" si="39"/>
        <v>7</v>
      </c>
      <c r="AR194" s="49">
        <v>153958</v>
      </c>
      <c r="AS194" s="61">
        <v>1</v>
      </c>
    </row>
    <row r="195" spans="1:45" x14ac:dyDescent="0.2">
      <c r="A195" s="64" t="s">
        <v>240</v>
      </c>
      <c r="B195" s="41">
        <v>76331503</v>
      </c>
      <c r="C195" s="27"/>
      <c r="D195" s="42">
        <v>28104768</v>
      </c>
      <c r="E195" s="4">
        <f t="shared" si="40"/>
        <v>104436271</v>
      </c>
      <c r="F195" s="28">
        <f t="shared" si="51"/>
        <v>0.40578852110289187</v>
      </c>
      <c r="G195" s="41">
        <v>9326839</v>
      </c>
      <c r="H195" s="43"/>
      <c r="I195" s="43"/>
      <c r="J195" s="44">
        <v>3418594</v>
      </c>
      <c r="K195" s="44"/>
      <c r="L195" s="44"/>
      <c r="M195" s="44"/>
      <c r="N195" s="43"/>
      <c r="O195" s="44"/>
      <c r="P195" s="43"/>
      <c r="Q195" s="44"/>
      <c r="R195" s="50"/>
      <c r="S195" s="44">
        <v>4235128</v>
      </c>
      <c r="T195" s="44"/>
      <c r="U195" s="44"/>
      <c r="V195" s="41">
        <v>4235128</v>
      </c>
      <c r="W195" s="41">
        <v>7903981.9500000002</v>
      </c>
      <c r="X195" s="41">
        <v>7160088</v>
      </c>
      <c r="Y195" s="41"/>
      <c r="Z195" s="41">
        <v>4468081</v>
      </c>
      <c r="AA195" s="41"/>
      <c r="AB195" s="41"/>
      <c r="AC195" s="41"/>
      <c r="AD195" s="45"/>
      <c r="AF195" s="46"/>
      <c r="AG195" s="56">
        <f t="shared" si="41"/>
        <v>28626036.949999999</v>
      </c>
      <c r="AH195" s="30">
        <f t="shared" si="42"/>
        <v>12121803</v>
      </c>
      <c r="AI195" s="43">
        <f t="shared" si="43"/>
        <v>0</v>
      </c>
      <c r="AJ195" s="47">
        <f t="shared" si="44"/>
        <v>40747839.950000003</v>
      </c>
      <c r="AK195" s="1">
        <f t="shared" si="45"/>
        <v>145184110.94999999</v>
      </c>
      <c r="AL195" s="33">
        <f t="shared" si="46"/>
        <v>0.39686047197854829</v>
      </c>
      <c r="AM195" s="34">
        <f t="shared" si="47"/>
        <v>37.502257685139519</v>
      </c>
      <c r="AN195" s="35">
        <f t="shared" si="48"/>
        <v>15.880472050969571</v>
      </c>
      <c r="AO195" s="36">
        <f t="shared" si="49"/>
        <v>0</v>
      </c>
      <c r="AP195" s="37">
        <f t="shared" si="50"/>
        <v>39.016942638635577</v>
      </c>
      <c r="AQ195" s="37">
        <f t="shared" si="39"/>
        <v>7</v>
      </c>
      <c r="AR195" s="49">
        <v>166649</v>
      </c>
      <c r="AS195" s="61">
        <v>1</v>
      </c>
    </row>
    <row r="196" spans="1:45" x14ac:dyDescent="0.2">
      <c r="A196" s="64" t="s">
        <v>241</v>
      </c>
      <c r="B196" s="41">
        <v>50250063</v>
      </c>
      <c r="C196" s="27"/>
      <c r="D196" s="42">
        <v>9803540</v>
      </c>
      <c r="E196" s="4">
        <f t="shared" si="40"/>
        <v>60053603</v>
      </c>
      <c r="F196" s="28">
        <f t="shared" si="51"/>
        <v>0.2333390738191925</v>
      </c>
      <c r="G196" s="41">
        <v>6139984</v>
      </c>
      <c r="H196" s="43"/>
      <c r="I196" s="43"/>
      <c r="J196" s="44">
        <v>2776736</v>
      </c>
      <c r="K196" s="44"/>
      <c r="L196" s="44"/>
      <c r="M196" s="44"/>
      <c r="N196" s="43"/>
      <c r="O196" s="44"/>
      <c r="P196" s="43"/>
      <c r="Q196" s="44"/>
      <c r="R196" s="50"/>
      <c r="S196" s="44">
        <v>2219791</v>
      </c>
      <c r="T196" s="44"/>
      <c r="U196" s="44"/>
      <c r="V196" s="41">
        <v>2219791</v>
      </c>
      <c r="W196" s="41">
        <v>5203298.42</v>
      </c>
      <c r="X196" s="41">
        <v>4713583</v>
      </c>
      <c r="Y196" s="41"/>
      <c r="Z196" s="41">
        <v>2957105</v>
      </c>
      <c r="AA196" s="41"/>
      <c r="AB196" s="41"/>
      <c r="AC196" s="41"/>
      <c r="AD196" s="45"/>
      <c r="AF196" s="46"/>
      <c r="AG196" s="56">
        <f t="shared" si="41"/>
        <v>18276656.420000002</v>
      </c>
      <c r="AH196" s="30">
        <f t="shared" si="42"/>
        <v>7953632</v>
      </c>
      <c r="AI196" s="43">
        <f t="shared" si="43"/>
        <v>0</v>
      </c>
      <c r="AJ196" s="47">
        <f t="shared" si="44"/>
        <v>26230288.420000002</v>
      </c>
      <c r="AK196" s="1">
        <f t="shared" si="45"/>
        <v>86283891.420000002</v>
      </c>
      <c r="AL196" s="33">
        <f t="shared" si="46"/>
        <v>0.235856841695851</v>
      </c>
      <c r="AM196" s="34">
        <f t="shared" si="47"/>
        <v>36.37140996221239</v>
      </c>
      <c r="AN196" s="35">
        <f t="shared" si="48"/>
        <v>15.828103538895066</v>
      </c>
      <c r="AO196" s="36">
        <f t="shared" si="49"/>
        <v>0</v>
      </c>
      <c r="AP196" s="37">
        <f t="shared" si="50"/>
        <v>43.678126056816282</v>
      </c>
      <c r="AQ196" s="37">
        <f t="shared" si="39"/>
        <v>7</v>
      </c>
      <c r="AR196" s="49">
        <v>74340</v>
      </c>
      <c r="AS196" s="61">
        <v>0</v>
      </c>
    </row>
    <row r="197" spans="1:45" x14ac:dyDescent="0.2">
      <c r="A197" s="64" t="s">
        <v>242</v>
      </c>
      <c r="B197" s="41">
        <v>50901846</v>
      </c>
      <c r="C197" s="27"/>
      <c r="D197" s="42">
        <v>20437331</v>
      </c>
      <c r="E197" s="4">
        <f t="shared" si="40"/>
        <v>71339177</v>
      </c>
      <c r="F197" s="28">
        <f t="shared" si="51"/>
        <v>0.27718932181643519</v>
      </c>
      <c r="G197" s="41">
        <v>6219625</v>
      </c>
      <c r="H197" s="43"/>
      <c r="I197" s="43"/>
      <c r="J197" s="44">
        <v>2632147</v>
      </c>
      <c r="K197" s="44"/>
      <c r="L197" s="44"/>
      <c r="M197" s="44"/>
      <c r="N197" s="43"/>
      <c r="O197" s="44"/>
      <c r="P197" s="43"/>
      <c r="Q197" s="44"/>
      <c r="R197" s="50"/>
      <c r="S197" s="44">
        <v>2746312</v>
      </c>
      <c r="T197" s="44"/>
      <c r="U197" s="44"/>
      <c r="V197" s="41">
        <v>2746313</v>
      </c>
      <c r="W197" s="41">
        <v>5270789.58</v>
      </c>
      <c r="X197" s="41">
        <v>4774722</v>
      </c>
      <c r="Y197" s="41"/>
      <c r="Z197" s="41">
        <v>3612173</v>
      </c>
      <c r="AA197" s="41"/>
      <c r="AB197" s="41"/>
      <c r="AC197" s="41"/>
      <c r="AD197" s="45"/>
      <c r="AF197" s="46"/>
      <c r="AG197" s="56">
        <f t="shared" si="41"/>
        <v>19011449.579999998</v>
      </c>
      <c r="AH197" s="30">
        <f t="shared" si="42"/>
        <v>8990632</v>
      </c>
      <c r="AI197" s="43">
        <f t="shared" si="43"/>
        <v>0</v>
      </c>
      <c r="AJ197" s="47">
        <f t="shared" si="44"/>
        <v>28002081.579999998</v>
      </c>
      <c r="AK197" s="1">
        <f t="shared" si="45"/>
        <v>99341258.579999998</v>
      </c>
      <c r="AL197" s="33">
        <f t="shared" si="46"/>
        <v>0.27154912826913452</v>
      </c>
      <c r="AM197" s="34">
        <f t="shared" si="47"/>
        <v>37.349234014027701</v>
      </c>
      <c r="AN197" s="35">
        <f t="shared" si="48"/>
        <v>17.662683589117769</v>
      </c>
      <c r="AO197" s="36">
        <f t="shared" si="49"/>
        <v>0</v>
      </c>
      <c r="AP197" s="37">
        <f t="shared" si="50"/>
        <v>39.252039002356305</v>
      </c>
      <c r="AQ197" s="37">
        <f t="shared" si="39"/>
        <v>7</v>
      </c>
      <c r="AR197" s="49">
        <v>41247</v>
      </c>
      <c r="AS197" s="61">
        <v>1</v>
      </c>
    </row>
    <row r="198" spans="1:45" x14ac:dyDescent="0.2">
      <c r="A198" s="64" t="s">
        <v>243</v>
      </c>
      <c r="B198" s="41">
        <v>65018670</v>
      </c>
      <c r="C198" s="27"/>
      <c r="D198" s="42">
        <v>31719330</v>
      </c>
      <c r="E198" s="4">
        <f t="shared" si="40"/>
        <v>96738000</v>
      </c>
      <c r="F198" s="28">
        <f t="shared" si="51"/>
        <v>0.37587678666209329</v>
      </c>
      <c r="G198" s="41">
        <v>7944540</v>
      </c>
      <c r="H198" s="43"/>
      <c r="I198" s="43"/>
      <c r="J198" s="44">
        <v>3510182</v>
      </c>
      <c r="K198" s="44"/>
      <c r="L198" s="44"/>
      <c r="M198" s="44"/>
      <c r="N198" s="43"/>
      <c r="O198" s="44"/>
      <c r="P198" s="43"/>
      <c r="Q198" s="44"/>
      <c r="R198" s="50"/>
      <c r="S198" s="44">
        <v>191307</v>
      </c>
      <c r="T198" s="44"/>
      <c r="U198" s="44"/>
      <c r="V198" s="41">
        <v>191307</v>
      </c>
      <c r="W198" s="41">
        <v>6732559.6799999997</v>
      </c>
      <c r="X198" s="41">
        <v>6098916</v>
      </c>
      <c r="Y198" s="41"/>
      <c r="Z198" s="41">
        <v>4771159</v>
      </c>
      <c r="AA198" s="41"/>
      <c r="AB198" s="41"/>
      <c r="AC198" s="41"/>
      <c r="AD198" s="45"/>
      <c r="AF198" s="46"/>
      <c r="AG198" s="56">
        <f t="shared" si="41"/>
        <v>20967322.68</v>
      </c>
      <c r="AH198" s="30">
        <f t="shared" si="42"/>
        <v>8472648</v>
      </c>
      <c r="AI198" s="43">
        <f t="shared" si="43"/>
        <v>0</v>
      </c>
      <c r="AJ198" s="47">
        <f t="shared" si="44"/>
        <v>29439970.68</v>
      </c>
      <c r="AK198" s="1">
        <f t="shared" si="45"/>
        <v>126177970.68000001</v>
      </c>
      <c r="AL198" s="33">
        <f t="shared" si="46"/>
        <v>0.34490722620883491</v>
      </c>
      <c r="AM198" s="34">
        <f t="shared" si="47"/>
        <v>32.248156844795503</v>
      </c>
      <c r="AN198" s="35">
        <f t="shared" si="48"/>
        <v>13.031100144004792</v>
      </c>
      <c r="AO198" s="36">
        <f t="shared" si="49"/>
        <v>0</v>
      </c>
      <c r="AP198" s="37">
        <f t="shared" si="50"/>
        <v>30.432684860137694</v>
      </c>
      <c r="AQ198" s="37">
        <f t="shared" si="39"/>
        <v>7</v>
      </c>
      <c r="AR198" s="49">
        <v>122085</v>
      </c>
      <c r="AS198" s="61">
        <v>1</v>
      </c>
    </row>
    <row r="199" spans="1:45" x14ac:dyDescent="0.2">
      <c r="A199" s="64" t="s">
        <v>244</v>
      </c>
      <c r="B199" s="41">
        <v>46274340</v>
      </c>
      <c r="C199" s="27"/>
      <c r="D199" s="42">
        <v>17768444</v>
      </c>
      <c r="E199" s="4">
        <f t="shared" si="40"/>
        <v>64042784</v>
      </c>
      <c r="F199" s="28">
        <f t="shared" si="51"/>
        <v>0.24883908969396223</v>
      </c>
      <c r="G199" s="41">
        <v>5654196</v>
      </c>
      <c r="H199" s="43"/>
      <c r="I199" s="43"/>
      <c r="J199" s="44">
        <v>2383283</v>
      </c>
      <c r="K199" s="44"/>
      <c r="L199" s="44"/>
      <c r="M199" s="44"/>
      <c r="N199" s="43"/>
      <c r="O199" s="44"/>
      <c r="P199" s="43"/>
      <c r="Q199" s="44"/>
      <c r="R199" s="50"/>
      <c r="S199" s="44">
        <v>3616001</v>
      </c>
      <c r="T199" s="44"/>
      <c r="U199" s="44"/>
      <c r="V199" s="41">
        <v>3616000</v>
      </c>
      <c r="W199" s="41">
        <v>4791619.92</v>
      </c>
      <c r="X199" s="41">
        <v>4243410.57</v>
      </c>
      <c r="Y199" s="41"/>
      <c r="Z199" s="41">
        <v>3219265</v>
      </c>
      <c r="AA199" s="41"/>
      <c r="AB199" s="41"/>
      <c r="AC199" s="41"/>
      <c r="AD199" s="45"/>
      <c r="AF199" s="46"/>
      <c r="AG199" s="56">
        <f t="shared" si="41"/>
        <v>18305226.490000002</v>
      </c>
      <c r="AH199" s="30">
        <f t="shared" si="42"/>
        <v>9218549</v>
      </c>
      <c r="AI199" s="43">
        <f t="shared" si="43"/>
        <v>0</v>
      </c>
      <c r="AJ199" s="47">
        <f t="shared" si="44"/>
        <v>27523775.490000002</v>
      </c>
      <c r="AK199" s="1">
        <f t="shared" si="45"/>
        <v>91566559.49000001</v>
      </c>
      <c r="AL199" s="33">
        <f t="shared" si="46"/>
        <v>0.25029700412029299</v>
      </c>
      <c r="AM199" s="34">
        <f t="shared" si="47"/>
        <v>39.558049860894833</v>
      </c>
      <c r="AN199" s="35">
        <f t="shared" si="48"/>
        <v>19.921513737419051</v>
      </c>
      <c r="AO199" s="36">
        <f t="shared" si="49"/>
        <v>0</v>
      </c>
      <c r="AP199" s="37">
        <f t="shared" si="50"/>
        <v>42.977168965671453</v>
      </c>
      <c r="AQ199" s="37">
        <f t="shared" si="39"/>
        <v>7</v>
      </c>
      <c r="AR199" s="49">
        <v>23386</v>
      </c>
      <c r="AS199" s="61">
        <v>1</v>
      </c>
    </row>
    <row r="200" spans="1:45" x14ac:dyDescent="0.2">
      <c r="A200" s="64" t="s">
        <v>245</v>
      </c>
      <c r="B200" s="41">
        <v>89460755</v>
      </c>
      <c r="C200" s="27"/>
      <c r="D200" s="42">
        <v>24088222</v>
      </c>
      <c r="E200" s="4">
        <f t="shared" si="40"/>
        <v>113548977</v>
      </c>
      <c r="F200" s="28">
        <f t="shared" si="51"/>
        <v>0.44119606156348007</v>
      </c>
      <c r="G200" s="41">
        <v>10931084</v>
      </c>
      <c r="H200" s="43"/>
      <c r="I200" s="43"/>
      <c r="J200" s="44">
        <v>11706285</v>
      </c>
      <c r="K200" s="44"/>
      <c r="L200" s="44"/>
      <c r="M200" s="44"/>
      <c r="N200" s="43"/>
      <c r="O200" s="44"/>
      <c r="P200" s="43"/>
      <c r="Q200" s="44"/>
      <c r="R200" s="50"/>
      <c r="S200" s="44">
        <v>9424342</v>
      </c>
      <c r="T200" s="44"/>
      <c r="U200" s="44"/>
      <c r="V200" s="41">
        <v>9424342</v>
      </c>
      <c r="W200" s="41">
        <v>9263491.0600000005</v>
      </c>
      <c r="X200" s="41">
        <v>5770014.1600000001</v>
      </c>
      <c r="Y200" s="41"/>
      <c r="Z200" s="41">
        <v>9462208</v>
      </c>
      <c r="AA200" s="41"/>
      <c r="AB200" s="41"/>
      <c r="AC200" s="41"/>
      <c r="AD200" s="45"/>
      <c r="AF200" s="46"/>
      <c r="AG200" s="56">
        <f t="shared" si="41"/>
        <v>35388931.219999999</v>
      </c>
      <c r="AH200" s="30">
        <f t="shared" si="42"/>
        <v>30592835</v>
      </c>
      <c r="AI200" s="43">
        <f t="shared" si="43"/>
        <v>0</v>
      </c>
      <c r="AJ200" s="47">
        <f t="shared" si="44"/>
        <v>65981766.219999999</v>
      </c>
      <c r="AK200" s="1">
        <f t="shared" si="45"/>
        <v>179530743.22</v>
      </c>
      <c r="AL200" s="33">
        <f t="shared" si="46"/>
        <v>0.49074692142782828</v>
      </c>
      <c r="AM200" s="34">
        <f t="shared" si="47"/>
        <v>39.558051147679222</v>
      </c>
      <c r="AN200" s="35">
        <f t="shared" si="48"/>
        <v>34.196933616310304</v>
      </c>
      <c r="AO200" s="36">
        <f t="shared" si="49"/>
        <v>0</v>
      </c>
      <c r="AP200" s="37">
        <f t="shared" si="50"/>
        <v>58.108639957187812</v>
      </c>
      <c r="AQ200" s="37">
        <f t="shared" si="39"/>
        <v>7</v>
      </c>
      <c r="AR200" s="49">
        <v>233263</v>
      </c>
      <c r="AS200" s="61">
        <v>1</v>
      </c>
    </row>
    <row r="201" spans="1:45" x14ac:dyDescent="0.2">
      <c r="A201" s="64" t="s">
        <v>246</v>
      </c>
      <c r="B201" s="41">
        <v>44574910</v>
      </c>
      <c r="C201" s="27"/>
      <c r="D201" s="42">
        <v>20395191</v>
      </c>
      <c r="E201" s="4">
        <f t="shared" si="40"/>
        <v>64970101</v>
      </c>
      <c r="F201" s="28">
        <f t="shared" si="51"/>
        <v>0.25244219224081182</v>
      </c>
      <c r="G201" s="41">
        <v>5446545</v>
      </c>
      <c r="H201" s="43"/>
      <c r="I201" s="43"/>
      <c r="J201" s="44">
        <v>1610272</v>
      </c>
      <c r="K201" s="44"/>
      <c r="L201" s="44"/>
      <c r="M201" s="44"/>
      <c r="N201" s="43"/>
      <c r="O201" s="44"/>
      <c r="P201" s="43"/>
      <c r="Q201" s="44"/>
      <c r="R201" s="50"/>
      <c r="S201" s="44">
        <v>3016803</v>
      </c>
      <c r="T201" s="44"/>
      <c r="U201" s="44"/>
      <c r="V201" s="41">
        <v>3016804</v>
      </c>
      <c r="W201" s="41">
        <v>4615647.2</v>
      </c>
      <c r="X201" s="41">
        <v>4553968.9400000004</v>
      </c>
      <c r="Y201" s="41"/>
      <c r="Z201" s="41">
        <v>1133437</v>
      </c>
      <c r="AA201" s="41"/>
      <c r="AB201" s="41"/>
      <c r="AC201" s="41"/>
      <c r="AD201" s="45"/>
      <c r="AF201" s="46"/>
      <c r="AG201" s="56">
        <f t="shared" si="41"/>
        <v>17632965.140000001</v>
      </c>
      <c r="AH201" s="30">
        <f t="shared" si="42"/>
        <v>5760512</v>
      </c>
      <c r="AI201" s="43">
        <f t="shared" si="43"/>
        <v>0</v>
      </c>
      <c r="AJ201" s="47">
        <f t="shared" si="44"/>
        <v>23393477.140000001</v>
      </c>
      <c r="AK201" s="1">
        <f t="shared" si="45"/>
        <v>88363578.140000001</v>
      </c>
      <c r="AL201" s="33">
        <f t="shared" si="46"/>
        <v>0.24154166111490546</v>
      </c>
      <c r="AM201" s="34">
        <f t="shared" si="47"/>
        <v>39.55804989847428</v>
      </c>
      <c r="AN201" s="35">
        <f t="shared" si="48"/>
        <v>12.923216221861134</v>
      </c>
      <c r="AO201" s="36">
        <f t="shared" si="49"/>
        <v>0</v>
      </c>
      <c r="AP201" s="37">
        <f t="shared" si="50"/>
        <v>36.00652727937117</v>
      </c>
      <c r="AQ201" s="37">
        <f t="shared" si="39"/>
        <v>7</v>
      </c>
      <c r="AR201" s="49">
        <v>47463</v>
      </c>
      <c r="AS201" s="61">
        <v>1</v>
      </c>
    </row>
    <row r="202" spans="1:45" x14ac:dyDescent="0.2">
      <c r="A202" s="64" t="s">
        <v>247</v>
      </c>
      <c r="B202" s="41">
        <v>175693576</v>
      </c>
      <c r="C202" s="53">
        <v>10994102</v>
      </c>
      <c r="D202" s="42">
        <v>38946791</v>
      </c>
      <c r="E202" s="4">
        <f t="shared" si="40"/>
        <v>214640367</v>
      </c>
      <c r="F202" s="28">
        <f t="shared" si="51"/>
        <v>0.83398800301776355</v>
      </c>
      <c r="G202" s="41">
        <v>21467750</v>
      </c>
      <c r="H202" s="43"/>
      <c r="I202" s="43"/>
      <c r="J202" s="44">
        <v>26832920</v>
      </c>
      <c r="K202" s="44"/>
      <c r="L202" s="44"/>
      <c r="M202" s="44"/>
      <c r="N202" s="43"/>
      <c r="O202" s="44"/>
      <c r="P202" s="43"/>
      <c r="Q202" s="44"/>
      <c r="R202" s="50"/>
      <c r="S202" s="44">
        <v>27900335</v>
      </c>
      <c r="T202" s="44"/>
      <c r="U202" s="44"/>
      <c r="V202" s="41">
        <v>27900335</v>
      </c>
      <c r="W202" s="41">
        <v>18192735.75</v>
      </c>
      <c r="X202" s="41">
        <v>1940132.76</v>
      </c>
      <c r="Y202" s="41"/>
      <c r="Z202" s="41">
        <v>8747378</v>
      </c>
      <c r="AA202" s="41"/>
      <c r="AB202" s="41"/>
      <c r="AC202" s="41"/>
      <c r="AD202" s="45"/>
      <c r="AF202" s="46"/>
      <c r="AG202" s="56">
        <f t="shared" si="41"/>
        <v>69500953.510000005</v>
      </c>
      <c r="AH202" s="30">
        <f t="shared" si="42"/>
        <v>63480633</v>
      </c>
      <c r="AI202" s="43">
        <f t="shared" si="43"/>
        <v>0</v>
      </c>
      <c r="AJ202" s="47">
        <f t="shared" si="44"/>
        <v>132981586.51000001</v>
      </c>
      <c r="AK202" s="1">
        <f t="shared" si="45"/>
        <v>347621953.50999999</v>
      </c>
      <c r="AL202" s="33">
        <f t="shared" si="46"/>
        <v>0.9502239028594166</v>
      </c>
      <c r="AM202" s="34">
        <f t="shared" si="47"/>
        <v>39.558050494686277</v>
      </c>
      <c r="AN202" s="35">
        <f t="shared" si="48"/>
        <v>36.131447970527958</v>
      </c>
      <c r="AO202" s="36">
        <f t="shared" si="49"/>
        <v>0</v>
      </c>
      <c r="AP202" s="37">
        <f t="shared" si="50"/>
        <v>61.955534445205274</v>
      </c>
      <c r="AQ202" s="37">
        <f t="shared" si="39"/>
        <v>7</v>
      </c>
      <c r="AR202" s="49">
        <v>676184</v>
      </c>
      <c r="AS202" s="61">
        <v>0</v>
      </c>
    </row>
    <row r="203" spans="1:45" x14ac:dyDescent="0.2">
      <c r="A203" s="64" t="s">
        <v>248</v>
      </c>
      <c r="B203" s="41">
        <v>73768441</v>
      </c>
      <c r="C203" s="27"/>
      <c r="D203" s="42">
        <v>24006292</v>
      </c>
      <c r="E203" s="4">
        <f t="shared" si="40"/>
        <v>97774733</v>
      </c>
      <c r="F203" s="28">
        <f t="shared" si="51"/>
        <v>0.3799050265333595</v>
      </c>
      <c r="G203" s="41">
        <v>9013663</v>
      </c>
      <c r="H203" s="43"/>
      <c r="I203" s="43"/>
      <c r="J203" s="44">
        <v>3330470</v>
      </c>
      <c r="K203" s="44"/>
      <c r="L203" s="44"/>
      <c r="M203" s="44"/>
      <c r="N203" s="43"/>
      <c r="O203" s="44"/>
      <c r="P203" s="43"/>
      <c r="Q203" s="44"/>
      <c r="R203" s="50"/>
      <c r="S203" s="44">
        <v>4654330</v>
      </c>
      <c r="T203" s="44"/>
      <c r="U203" s="44"/>
      <c r="V203" s="41">
        <v>4654329</v>
      </c>
      <c r="W203" s="41">
        <v>7638581.7599999998</v>
      </c>
      <c r="X203" s="41">
        <v>7874784.5899999999</v>
      </c>
      <c r="Y203" s="41"/>
      <c r="Z203" s="41">
        <v>7228237</v>
      </c>
      <c r="AA203" s="41"/>
      <c r="AB203" s="41"/>
      <c r="AC203" s="41"/>
      <c r="AD203" s="45"/>
      <c r="AF203" s="46"/>
      <c r="AG203" s="56">
        <f t="shared" si="41"/>
        <v>29181358.349999998</v>
      </c>
      <c r="AH203" s="30">
        <f t="shared" si="42"/>
        <v>15213037</v>
      </c>
      <c r="AI203" s="43">
        <f t="shared" si="43"/>
        <v>0</v>
      </c>
      <c r="AJ203" s="47">
        <f t="shared" si="44"/>
        <v>44394395.349999994</v>
      </c>
      <c r="AK203" s="1">
        <f t="shared" si="45"/>
        <v>142169128.34999999</v>
      </c>
      <c r="AL203" s="33">
        <f t="shared" si="46"/>
        <v>0.38861902317389785</v>
      </c>
      <c r="AM203" s="34">
        <f t="shared" si="47"/>
        <v>39.558052135058674</v>
      </c>
      <c r="AN203" s="35">
        <f t="shared" si="48"/>
        <v>20.622690128424974</v>
      </c>
      <c r="AO203" s="36">
        <f t="shared" si="49"/>
        <v>0</v>
      </c>
      <c r="AP203" s="37">
        <f t="shared" si="50"/>
        <v>45.404772774986753</v>
      </c>
      <c r="AQ203" s="37">
        <f t="shared" si="39"/>
        <v>7</v>
      </c>
      <c r="AR203" s="49">
        <v>163981</v>
      </c>
      <c r="AS203" s="61">
        <v>1</v>
      </c>
    </row>
    <row r="204" spans="1:45" x14ac:dyDescent="0.2">
      <c r="A204" s="64" t="s">
        <v>249</v>
      </c>
      <c r="B204" s="41">
        <v>86715467</v>
      </c>
      <c r="C204" s="27"/>
      <c r="D204" s="42">
        <v>23401030</v>
      </c>
      <c r="E204" s="4">
        <f t="shared" si="40"/>
        <v>110116497</v>
      </c>
      <c r="F204" s="28">
        <f t="shared" si="51"/>
        <v>0.42785911483435707</v>
      </c>
      <c r="G204" s="41">
        <v>10595642</v>
      </c>
      <c r="H204" s="43"/>
      <c r="I204" s="43"/>
      <c r="J204" s="44">
        <v>10616183</v>
      </c>
      <c r="K204" s="44"/>
      <c r="L204" s="44"/>
      <c r="M204" s="44"/>
      <c r="N204" s="43"/>
      <c r="O204" s="44"/>
      <c r="P204" s="43"/>
      <c r="Q204" s="44"/>
      <c r="R204" s="50"/>
      <c r="S204" s="44">
        <v>1901564</v>
      </c>
      <c r="T204" s="44"/>
      <c r="U204" s="44"/>
      <c r="V204" s="41">
        <v>1901565</v>
      </c>
      <c r="W204" s="41">
        <v>8979221.6999999993</v>
      </c>
      <c r="X204" s="41">
        <v>10134130</v>
      </c>
      <c r="Y204" s="41"/>
      <c r="Z204" s="41">
        <v>2476756</v>
      </c>
      <c r="AA204" s="41"/>
      <c r="AB204" s="41"/>
      <c r="AC204" s="41"/>
      <c r="AD204" s="45"/>
      <c r="AF204" s="46"/>
      <c r="AG204" s="56">
        <f t="shared" si="41"/>
        <v>31610558.699999999</v>
      </c>
      <c r="AH204" s="30">
        <f t="shared" si="42"/>
        <v>14994503</v>
      </c>
      <c r="AI204" s="43">
        <f t="shared" si="43"/>
        <v>0</v>
      </c>
      <c r="AJ204" s="47">
        <f t="shared" si="44"/>
        <v>46605061.700000003</v>
      </c>
      <c r="AK204" s="1">
        <f t="shared" si="45"/>
        <v>156721558.69999999</v>
      </c>
      <c r="AL204" s="33">
        <f t="shared" si="46"/>
        <v>0.42839806193610031</v>
      </c>
      <c r="AM204" s="34">
        <f t="shared" si="47"/>
        <v>36.453195483569267</v>
      </c>
      <c r="AN204" s="35">
        <f t="shared" si="48"/>
        <v>17.291613040612468</v>
      </c>
      <c r="AO204" s="36">
        <f t="shared" si="49"/>
        <v>0</v>
      </c>
      <c r="AP204" s="37">
        <f t="shared" si="50"/>
        <v>42.323414719594652</v>
      </c>
      <c r="AQ204" s="37">
        <f t="shared" si="39"/>
        <v>7</v>
      </c>
      <c r="AR204" s="49">
        <v>214005</v>
      </c>
      <c r="AS204" s="61">
        <v>1</v>
      </c>
    </row>
    <row r="205" spans="1:45" x14ac:dyDescent="0.2">
      <c r="A205" s="64" t="s">
        <v>250</v>
      </c>
      <c r="B205" s="41">
        <v>27714241</v>
      </c>
      <c r="C205" s="27"/>
      <c r="D205" s="42">
        <v>18202730</v>
      </c>
      <c r="E205" s="4">
        <f t="shared" si="40"/>
        <v>45916971</v>
      </c>
      <c r="F205" s="28">
        <f t="shared" si="51"/>
        <v>0.17841100201303028</v>
      </c>
      <c r="G205" s="41">
        <v>3386364</v>
      </c>
      <c r="H205" s="43"/>
      <c r="I205" s="43"/>
      <c r="J205" s="44"/>
      <c r="K205" s="44"/>
      <c r="L205" s="44"/>
      <c r="M205" s="44"/>
      <c r="N205" s="43"/>
      <c r="O205" s="44"/>
      <c r="P205" s="43"/>
      <c r="Q205" s="44"/>
      <c r="R205" s="50"/>
      <c r="S205" s="44">
        <v>2275386</v>
      </c>
      <c r="T205" s="44"/>
      <c r="U205" s="44"/>
      <c r="V205" s="41">
        <v>2275387</v>
      </c>
      <c r="W205" s="41">
        <v>2869757</v>
      </c>
      <c r="X205" s="41">
        <v>2431705.5699999998</v>
      </c>
      <c r="Y205" s="41"/>
      <c r="Z205" s="41"/>
      <c r="AA205" s="41"/>
      <c r="AB205" s="41"/>
      <c r="AC205" s="41"/>
      <c r="AD205" s="45"/>
      <c r="AF205" s="46"/>
      <c r="AG205" s="56">
        <f t="shared" si="41"/>
        <v>10963213.57</v>
      </c>
      <c r="AH205" s="30">
        <f t="shared" si="42"/>
        <v>2275386</v>
      </c>
      <c r="AI205" s="43">
        <f t="shared" si="43"/>
        <v>0</v>
      </c>
      <c r="AJ205" s="47">
        <f t="shared" si="44"/>
        <v>13238599.57</v>
      </c>
      <c r="AK205" s="1">
        <f t="shared" si="45"/>
        <v>59155570.57</v>
      </c>
      <c r="AL205" s="33">
        <f t="shared" si="46"/>
        <v>0.16170163183115541</v>
      </c>
      <c r="AM205" s="34">
        <f t="shared" si="47"/>
        <v>39.558050931288356</v>
      </c>
      <c r="AN205" s="35">
        <f t="shared" si="48"/>
        <v>8.2101689164065501</v>
      </c>
      <c r="AO205" s="36">
        <f t="shared" si="49"/>
        <v>0</v>
      </c>
      <c r="AP205" s="37">
        <f t="shared" si="50"/>
        <v>28.831604702322373</v>
      </c>
      <c r="AQ205" s="37">
        <f t="shared" si="39"/>
        <v>5</v>
      </c>
      <c r="AR205" s="49">
        <v>18575</v>
      </c>
      <c r="AS205" s="61">
        <v>1</v>
      </c>
    </row>
    <row r="206" spans="1:45" x14ac:dyDescent="0.2">
      <c r="A206" s="64" t="s">
        <v>251</v>
      </c>
      <c r="B206" s="41">
        <v>34294239</v>
      </c>
      <c r="C206" s="27"/>
      <c r="D206" s="42">
        <v>24643560</v>
      </c>
      <c r="E206" s="4">
        <f t="shared" si="40"/>
        <v>58937799</v>
      </c>
      <c r="F206" s="28">
        <f t="shared" si="51"/>
        <v>0.22900360252492646</v>
      </c>
      <c r="G206" s="41">
        <v>4190365</v>
      </c>
      <c r="H206" s="43"/>
      <c r="I206" s="43"/>
      <c r="J206" s="44"/>
      <c r="K206" s="44"/>
      <c r="L206" s="44"/>
      <c r="M206" s="44"/>
      <c r="N206" s="43"/>
      <c r="O206" s="44"/>
      <c r="P206" s="43"/>
      <c r="Q206" s="44"/>
      <c r="R206" s="50"/>
      <c r="S206" s="44">
        <v>1054396</v>
      </c>
      <c r="T206" s="44"/>
      <c r="U206" s="44"/>
      <c r="V206" s="41">
        <v>1054396</v>
      </c>
      <c r="W206" s="41">
        <v>3551103.27</v>
      </c>
      <c r="X206" s="41">
        <v>4770268.53</v>
      </c>
      <c r="Y206" s="41"/>
      <c r="Z206" s="41"/>
      <c r="AA206" s="41"/>
      <c r="AB206" s="41"/>
      <c r="AC206" s="41"/>
      <c r="AD206" s="45"/>
      <c r="AF206" s="46"/>
      <c r="AG206" s="56">
        <f t="shared" si="41"/>
        <v>13566132.800000001</v>
      </c>
      <c r="AH206" s="30">
        <f t="shared" si="42"/>
        <v>1054396</v>
      </c>
      <c r="AI206" s="43">
        <f t="shared" si="43"/>
        <v>0</v>
      </c>
      <c r="AJ206" s="47">
        <f t="shared" si="44"/>
        <v>14620528.800000001</v>
      </c>
      <c r="AK206" s="1">
        <f t="shared" si="45"/>
        <v>73558327.799999997</v>
      </c>
      <c r="AL206" s="33">
        <f t="shared" si="46"/>
        <v>0.20107153942427175</v>
      </c>
      <c r="AM206" s="34">
        <f t="shared" si="47"/>
        <v>39.558051718249239</v>
      </c>
      <c r="AN206" s="35">
        <f t="shared" si="48"/>
        <v>3.0745572164467623</v>
      </c>
      <c r="AO206" s="36">
        <f t="shared" si="49"/>
        <v>0</v>
      </c>
      <c r="AP206" s="37">
        <f t="shared" si="50"/>
        <v>24.806709867126191</v>
      </c>
      <c r="AQ206" s="37">
        <f t="shared" si="39"/>
        <v>5</v>
      </c>
      <c r="AR206" s="49">
        <v>40192</v>
      </c>
      <c r="AS206" s="61">
        <v>1</v>
      </c>
    </row>
    <row r="207" spans="1:45" x14ac:dyDescent="0.2">
      <c r="A207" s="64" t="s">
        <v>252</v>
      </c>
      <c r="B207" s="41">
        <v>33487615</v>
      </c>
      <c r="C207" s="27"/>
      <c r="D207" s="42">
        <v>22339830</v>
      </c>
      <c r="E207" s="4">
        <f t="shared" si="40"/>
        <v>55827445</v>
      </c>
      <c r="F207" s="28">
        <f t="shared" si="51"/>
        <v>0.21691828065656457</v>
      </c>
      <c r="G207" s="41">
        <v>4091805</v>
      </c>
      <c r="H207" s="43"/>
      <c r="I207" s="43"/>
      <c r="J207" s="44"/>
      <c r="K207" s="44"/>
      <c r="L207" s="44"/>
      <c r="M207" s="44"/>
      <c r="N207" s="43"/>
      <c r="O207" s="44"/>
      <c r="P207" s="43"/>
      <c r="Q207" s="44"/>
      <c r="R207" s="50"/>
      <c r="S207" s="44">
        <v>1394096</v>
      </c>
      <c r="T207" s="44"/>
      <c r="U207" s="44"/>
      <c r="V207" s="41">
        <v>1394097</v>
      </c>
      <c r="W207" s="41">
        <v>3467578.89</v>
      </c>
      <c r="X207" s="41">
        <v>4293567.43</v>
      </c>
      <c r="Y207" s="41"/>
      <c r="Z207" s="41"/>
      <c r="AA207" s="41"/>
      <c r="AB207" s="41"/>
      <c r="AC207" s="41"/>
      <c r="AD207" s="45"/>
      <c r="AF207" s="46"/>
      <c r="AG207" s="56">
        <f t="shared" si="41"/>
        <v>13247048.32</v>
      </c>
      <c r="AH207" s="30">
        <f t="shared" si="42"/>
        <v>1394096</v>
      </c>
      <c r="AI207" s="43">
        <f t="shared" si="43"/>
        <v>0</v>
      </c>
      <c r="AJ207" s="47">
        <f t="shared" si="44"/>
        <v>14641144.32</v>
      </c>
      <c r="AK207" s="1">
        <f t="shared" si="45"/>
        <v>70468589.319999993</v>
      </c>
      <c r="AL207" s="33">
        <f t="shared" si="46"/>
        <v>0.19262574557369416</v>
      </c>
      <c r="AM207" s="34">
        <f t="shared" si="47"/>
        <v>39.558052491943663</v>
      </c>
      <c r="AN207" s="35">
        <f t="shared" si="48"/>
        <v>4.1630196716009786</v>
      </c>
      <c r="AO207" s="36">
        <f t="shared" si="49"/>
        <v>0</v>
      </c>
      <c r="AP207" s="37">
        <f t="shared" si="50"/>
        <v>26.225710884673298</v>
      </c>
      <c r="AQ207" s="37">
        <f t="shared" si="39"/>
        <v>5</v>
      </c>
      <c r="AR207" s="49">
        <v>35717</v>
      </c>
      <c r="AS207" s="61">
        <v>1</v>
      </c>
    </row>
    <row r="208" spans="1:45" x14ac:dyDescent="0.2">
      <c r="A208" s="64" t="s">
        <v>253</v>
      </c>
      <c r="B208" s="41">
        <v>34837661</v>
      </c>
      <c r="C208" s="27"/>
      <c r="D208" s="42">
        <v>23189606</v>
      </c>
      <c r="E208" s="4">
        <f t="shared" si="40"/>
        <v>58027267</v>
      </c>
      <c r="F208" s="28">
        <f t="shared" si="51"/>
        <v>0.22546571831899898</v>
      </c>
      <c r="G208" s="41">
        <v>4256765</v>
      </c>
      <c r="H208" s="43"/>
      <c r="I208" s="43"/>
      <c r="J208" s="44"/>
      <c r="K208" s="44"/>
      <c r="L208" s="44"/>
      <c r="M208" s="44"/>
      <c r="N208" s="43"/>
      <c r="O208" s="44"/>
      <c r="P208" s="43"/>
      <c r="Q208" s="44"/>
      <c r="R208" s="50"/>
      <c r="S208" s="44">
        <v>1835229</v>
      </c>
      <c r="T208" s="44"/>
      <c r="U208" s="44"/>
      <c r="V208" s="41">
        <v>1835230</v>
      </c>
      <c r="W208" s="41">
        <v>3607373.52</v>
      </c>
      <c r="X208" s="41">
        <v>4081731.3</v>
      </c>
      <c r="Y208" s="41"/>
      <c r="Z208" s="41"/>
      <c r="AA208" s="41"/>
      <c r="AB208" s="41"/>
      <c r="AC208" s="41"/>
      <c r="AD208" s="45"/>
      <c r="AF208" s="46"/>
      <c r="AG208" s="56">
        <f t="shared" si="41"/>
        <v>13781099.82</v>
      </c>
      <c r="AH208" s="30">
        <f t="shared" si="42"/>
        <v>1835229</v>
      </c>
      <c r="AI208" s="43">
        <f t="shared" si="43"/>
        <v>0</v>
      </c>
      <c r="AJ208" s="47">
        <f t="shared" si="44"/>
        <v>15616328.82</v>
      </c>
      <c r="AK208" s="1">
        <f t="shared" si="45"/>
        <v>73643595.819999993</v>
      </c>
      <c r="AL208" s="33">
        <f t="shared" si="46"/>
        <v>0.2013046193835073</v>
      </c>
      <c r="AM208" s="34">
        <f t="shared" si="47"/>
        <v>39.558051328417257</v>
      </c>
      <c r="AN208" s="35">
        <f t="shared" si="48"/>
        <v>5.2679455144821574</v>
      </c>
      <c r="AO208" s="36">
        <f t="shared" si="49"/>
        <v>0</v>
      </c>
      <c r="AP208" s="37">
        <f t="shared" si="50"/>
        <v>26.912052949176463</v>
      </c>
      <c r="AQ208" s="37">
        <f t="shared" ref="AQ208:AQ267" si="52">COUNT(G208:AF208)</f>
        <v>5</v>
      </c>
      <c r="AR208" s="49">
        <v>36948</v>
      </c>
      <c r="AS208" s="61">
        <v>1</v>
      </c>
    </row>
    <row r="209" spans="1:45" x14ac:dyDescent="0.2">
      <c r="A209" s="64" t="s">
        <v>254</v>
      </c>
      <c r="B209" s="41">
        <v>43153248</v>
      </c>
      <c r="C209" s="27"/>
      <c r="D209" s="42">
        <v>24816429</v>
      </c>
      <c r="E209" s="4">
        <f t="shared" si="40"/>
        <v>67969677</v>
      </c>
      <c r="F209" s="28">
        <f t="shared" si="51"/>
        <v>0.26409708471562765</v>
      </c>
      <c r="G209" s="41">
        <v>5272835</v>
      </c>
      <c r="H209" s="43"/>
      <c r="I209" s="43"/>
      <c r="J209" s="44"/>
      <c r="K209" s="44"/>
      <c r="L209" s="44"/>
      <c r="M209" s="44"/>
      <c r="N209" s="43"/>
      <c r="O209" s="44"/>
      <c r="P209" s="43"/>
      <c r="Q209" s="44"/>
      <c r="R209" s="50"/>
      <c r="S209" s="44">
        <v>4563529</v>
      </c>
      <c r="T209" s="44"/>
      <c r="U209" s="44"/>
      <c r="V209" s="41">
        <v>4563528</v>
      </c>
      <c r="W209" s="41">
        <v>4468436.7300000004</v>
      </c>
      <c r="X209" s="41">
        <v>2765784.3</v>
      </c>
      <c r="Y209" s="41"/>
      <c r="Z209" s="41"/>
      <c r="AA209" s="41"/>
      <c r="AB209" s="41"/>
      <c r="AC209" s="41"/>
      <c r="AD209" s="45"/>
      <c r="AF209" s="46"/>
      <c r="AG209" s="56">
        <f t="shared" si="41"/>
        <v>17070584.030000001</v>
      </c>
      <c r="AH209" s="30">
        <f t="shared" si="42"/>
        <v>4563529</v>
      </c>
      <c r="AI209" s="43">
        <f t="shared" si="43"/>
        <v>0</v>
      </c>
      <c r="AJ209" s="47">
        <f t="shared" si="44"/>
        <v>21634113.030000001</v>
      </c>
      <c r="AK209" s="1">
        <f t="shared" si="45"/>
        <v>89603790.030000001</v>
      </c>
      <c r="AL209" s="33">
        <f t="shared" si="46"/>
        <v>0.24493177779363975</v>
      </c>
      <c r="AM209" s="34">
        <f t="shared" si="47"/>
        <v>39.558051412491594</v>
      </c>
      <c r="AN209" s="35">
        <f t="shared" si="48"/>
        <v>10.575169220170865</v>
      </c>
      <c r="AO209" s="36">
        <f t="shared" si="49"/>
        <v>0</v>
      </c>
      <c r="AP209" s="37">
        <f t="shared" si="50"/>
        <v>31.829065525793215</v>
      </c>
      <c r="AQ209" s="37">
        <f t="shared" si="52"/>
        <v>5</v>
      </c>
      <c r="AR209" s="49">
        <v>67568</v>
      </c>
      <c r="AS209" s="61">
        <v>1</v>
      </c>
    </row>
    <row r="210" spans="1:45" x14ac:dyDescent="0.2">
      <c r="A210" s="64" t="s">
        <v>255</v>
      </c>
      <c r="B210" s="41">
        <v>38442215</v>
      </c>
      <c r="C210" s="27"/>
      <c r="D210" s="42">
        <v>26449676</v>
      </c>
      <c r="E210" s="4">
        <f t="shared" si="40"/>
        <v>64891891</v>
      </c>
      <c r="F210" s="28">
        <f t="shared" si="51"/>
        <v>0.25213830624477257</v>
      </c>
      <c r="G210" s="41">
        <v>4697200</v>
      </c>
      <c r="H210" s="43"/>
      <c r="I210" s="43"/>
      <c r="J210" s="44"/>
      <c r="K210" s="44"/>
      <c r="L210" s="44"/>
      <c r="M210" s="44"/>
      <c r="N210" s="43"/>
      <c r="O210" s="44"/>
      <c r="P210" s="43"/>
      <c r="Q210" s="44"/>
      <c r="R210" s="50"/>
      <c r="S210" s="44">
        <v>3367959</v>
      </c>
      <c r="T210" s="44"/>
      <c r="U210" s="44"/>
      <c r="V210" s="41">
        <v>3367959</v>
      </c>
      <c r="W210" s="41">
        <v>3980618.23</v>
      </c>
      <c r="X210" s="41">
        <v>3161213.5</v>
      </c>
      <c r="Y210" s="41"/>
      <c r="Z210" s="41"/>
      <c r="AA210" s="41"/>
      <c r="AB210" s="41"/>
      <c r="AC210" s="41"/>
      <c r="AD210" s="45"/>
      <c r="AF210" s="46"/>
      <c r="AG210" s="56">
        <f t="shared" si="41"/>
        <v>15206990.73</v>
      </c>
      <c r="AH210" s="30">
        <f t="shared" si="42"/>
        <v>3367959</v>
      </c>
      <c r="AI210" s="43">
        <f t="shared" si="43"/>
        <v>0</v>
      </c>
      <c r="AJ210" s="47">
        <f t="shared" si="44"/>
        <v>18574949.73</v>
      </c>
      <c r="AK210" s="1">
        <f t="shared" si="45"/>
        <v>83466840.730000004</v>
      </c>
      <c r="AL210" s="33">
        <f t="shared" si="46"/>
        <v>0.22815643936459373</v>
      </c>
      <c r="AM210" s="34">
        <f t="shared" si="47"/>
        <v>39.558050258030136</v>
      </c>
      <c r="AN210" s="35">
        <f t="shared" si="48"/>
        <v>8.7610950617699839</v>
      </c>
      <c r="AO210" s="36">
        <f t="shared" si="49"/>
        <v>0</v>
      </c>
      <c r="AP210" s="37">
        <f t="shared" si="50"/>
        <v>28.624454371348186</v>
      </c>
      <c r="AQ210" s="37">
        <f t="shared" si="52"/>
        <v>5</v>
      </c>
      <c r="AR210" s="49">
        <v>46439</v>
      </c>
      <c r="AS210" s="61">
        <v>1</v>
      </c>
    </row>
    <row r="211" spans="1:45" x14ac:dyDescent="0.2">
      <c r="A211" s="64" t="s">
        <v>256</v>
      </c>
      <c r="B211" s="41">
        <v>219896163</v>
      </c>
      <c r="C211" s="27"/>
      <c r="D211" s="42">
        <v>56019052</v>
      </c>
      <c r="E211" s="4">
        <f t="shared" si="40"/>
        <v>275915215</v>
      </c>
      <c r="F211" s="28">
        <f t="shared" si="51"/>
        <v>1.0720722405402281</v>
      </c>
      <c r="G211" s="41">
        <v>26868802</v>
      </c>
      <c r="H211" s="43"/>
      <c r="I211" s="43"/>
      <c r="J211" s="44">
        <v>25264862</v>
      </c>
      <c r="K211" s="44"/>
      <c r="L211" s="44"/>
      <c r="M211" s="44"/>
      <c r="N211" s="43"/>
      <c r="O211" s="44"/>
      <c r="P211" s="43"/>
      <c r="Q211" s="44"/>
      <c r="R211" s="50"/>
      <c r="S211" s="44">
        <v>22707900</v>
      </c>
      <c r="T211" s="44"/>
      <c r="U211" s="44"/>
      <c r="V211" s="41">
        <v>22707900</v>
      </c>
      <c r="W211" s="41">
        <v>22769829.57</v>
      </c>
      <c r="X211" s="41">
        <v>14640104.859999999</v>
      </c>
      <c r="Y211" s="41"/>
      <c r="Z211" s="41">
        <v>23659766</v>
      </c>
      <c r="AA211" s="41"/>
      <c r="AB211" s="41"/>
      <c r="AC211" s="41"/>
      <c r="AD211" s="45"/>
      <c r="AF211" s="46"/>
      <c r="AG211" s="56">
        <f t="shared" si="41"/>
        <v>86986636.429999992</v>
      </c>
      <c r="AH211" s="30">
        <f t="shared" si="42"/>
        <v>71632528</v>
      </c>
      <c r="AI211" s="43">
        <f t="shared" si="43"/>
        <v>0</v>
      </c>
      <c r="AJ211" s="47">
        <f t="shared" si="44"/>
        <v>158619164.43000001</v>
      </c>
      <c r="AK211" s="1">
        <f t="shared" si="45"/>
        <v>434534379.43000001</v>
      </c>
      <c r="AL211" s="33">
        <f t="shared" si="46"/>
        <v>1.1877988423325836</v>
      </c>
      <c r="AM211" s="34">
        <f t="shared" si="47"/>
        <v>39.558051056125066</v>
      </c>
      <c r="AN211" s="35">
        <f t="shared" si="48"/>
        <v>32.575615246183261</v>
      </c>
      <c r="AO211" s="36">
        <f t="shared" si="49"/>
        <v>0</v>
      </c>
      <c r="AP211" s="37">
        <f t="shared" si="50"/>
        <v>57.488371719551601</v>
      </c>
      <c r="AQ211" s="37">
        <f t="shared" si="52"/>
        <v>7</v>
      </c>
      <c r="AR211" s="49">
        <v>575480</v>
      </c>
      <c r="AS211" s="61">
        <v>0</v>
      </c>
    </row>
    <row r="212" spans="1:45" x14ac:dyDescent="0.2">
      <c r="A212" s="64" t="s">
        <v>257</v>
      </c>
      <c r="B212" s="41">
        <v>38175206</v>
      </c>
      <c r="C212" s="27"/>
      <c r="D212" s="42">
        <v>23402594</v>
      </c>
      <c r="E212" s="4">
        <f t="shared" si="40"/>
        <v>61577800</v>
      </c>
      <c r="F212" s="28">
        <f t="shared" si="51"/>
        <v>0.23926136155100422</v>
      </c>
      <c r="G212" s="41">
        <v>4664575</v>
      </c>
      <c r="H212" s="43"/>
      <c r="I212" s="43"/>
      <c r="J212" s="44">
        <v>2424595</v>
      </c>
      <c r="K212" s="44"/>
      <c r="L212" s="44"/>
      <c r="M212" s="44"/>
      <c r="N212" s="43"/>
      <c r="O212" s="44"/>
      <c r="P212" s="43"/>
      <c r="Q212" s="44"/>
      <c r="R212" s="50"/>
      <c r="S212" s="44">
        <v>4229446</v>
      </c>
      <c r="T212" s="44"/>
      <c r="U212" s="44"/>
      <c r="V212" s="41">
        <v>4229445</v>
      </c>
      <c r="W212" s="41">
        <v>3952969.95</v>
      </c>
      <c r="X212" s="41">
        <v>2254376.66</v>
      </c>
      <c r="Y212" s="41"/>
      <c r="Z212" s="41">
        <v>2584348</v>
      </c>
      <c r="AA212" s="41"/>
      <c r="AB212" s="41"/>
      <c r="AC212" s="41"/>
      <c r="AD212" s="45"/>
      <c r="AF212" s="46"/>
      <c r="AG212" s="56">
        <f t="shared" si="41"/>
        <v>15101366.609999999</v>
      </c>
      <c r="AH212" s="30">
        <f t="shared" si="42"/>
        <v>9238389</v>
      </c>
      <c r="AI212" s="43">
        <f t="shared" si="43"/>
        <v>0</v>
      </c>
      <c r="AJ212" s="47">
        <f t="shared" si="44"/>
        <v>24339755.609999999</v>
      </c>
      <c r="AK212" s="1">
        <f t="shared" si="45"/>
        <v>85917555.609999999</v>
      </c>
      <c r="AL212" s="33">
        <f t="shared" si="46"/>
        <v>0.23485546350433995</v>
      </c>
      <c r="AM212" s="34">
        <f t="shared" si="47"/>
        <v>39.558048776475495</v>
      </c>
      <c r="AN212" s="35">
        <f t="shared" si="48"/>
        <v>24.199971573172387</v>
      </c>
      <c r="AO212" s="36">
        <f t="shared" si="49"/>
        <v>0</v>
      </c>
      <c r="AP212" s="37">
        <f t="shared" si="50"/>
        <v>39.526835336760975</v>
      </c>
      <c r="AQ212" s="37">
        <f t="shared" si="52"/>
        <v>7</v>
      </c>
      <c r="AR212" s="49">
        <v>47813</v>
      </c>
      <c r="AS212" s="61">
        <v>1</v>
      </c>
    </row>
    <row r="213" spans="1:45" x14ac:dyDescent="0.2">
      <c r="A213" s="64" t="s">
        <v>258</v>
      </c>
      <c r="B213" s="41">
        <v>31017670</v>
      </c>
      <c r="C213" s="27"/>
      <c r="D213" s="42">
        <v>21529893</v>
      </c>
      <c r="E213" s="4">
        <f t="shared" si="40"/>
        <v>52547563</v>
      </c>
      <c r="F213" s="28">
        <f t="shared" si="51"/>
        <v>0.20417425548764609</v>
      </c>
      <c r="G213" s="41">
        <v>3790005</v>
      </c>
      <c r="H213" s="43"/>
      <c r="I213" s="43"/>
      <c r="J213" s="44"/>
      <c r="K213" s="44"/>
      <c r="L213" s="44"/>
      <c r="M213" s="44"/>
      <c r="N213" s="43"/>
      <c r="O213" s="44"/>
      <c r="P213" s="43"/>
      <c r="Q213" s="44"/>
      <c r="R213" s="50"/>
      <c r="S213" s="44">
        <v>4118033</v>
      </c>
      <c r="T213" s="44"/>
      <c r="U213" s="44"/>
      <c r="V213" s="41">
        <v>4118033</v>
      </c>
      <c r="W213" s="41">
        <v>3211820.78</v>
      </c>
      <c r="X213" s="41">
        <v>1150126.54</v>
      </c>
      <c r="Y213" s="41"/>
      <c r="Z213" s="41"/>
      <c r="AA213" s="41"/>
      <c r="AB213" s="41"/>
      <c r="AC213" s="41"/>
      <c r="AD213" s="45"/>
      <c r="AF213" s="46"/>
      <c r="AG213" s="56">
        <f t="shared" si="41"/>
        <v>12269985.32</v>
      </c>
      <c r="AH213" s="30">
        <f t="shared" si="42"/>
        <v>4118033</v>
      </c>
      <c r="AI213" s="43">
        <f t="shared" si="43"/>
        <v>0</v>
      </c>
      <c r="AJ213" s="47">
        <f t="shared" si="44"/>
        <v>16388018.32</v>
      </c>
      <c r="AK213" s="1">
        <f t="shared" si="45"/>
        <v>68935581.319999993</v>
      </c>
      <c r="AL213" s="33">
        <f t="shared" si="46"/>
        <v>0.18843527132381971</v>
      </c>
      <c r="AM213" s="34">
        <f t="shared" si="47"/>
        <v>39.558049718112294</v>
      </c>
      <c r="AN213" s="35">
        <f t="shared" si="48"/>
        <v>13.276409865731372</v>
      </c>
      <c r="AO213" s="36">
        <f t="shared" si="49"/>
        <v>0</v>
      </c>
      <c r="AP213" s="37">
        <f t="shared" si="50"/>
        <v>31.187018739575041</v>
      </c>
      <c r="AQ213" s="37">
        <f t="shared" si="52"/>
        <v>5</v>
      </c>
      <c r="AR213" s="49">
        <v>28953</v>
      </c>
      <c r="AS213" s="61">
        <v>1</v>
      </c>
    </row>
    <row r="214" spans="1:45" x14ac:dyDescent="0.2">
      <c r="A214" s="64" t="s">
        <v>259</v>
      </c>
      <c r="B214" s="41">
        <v>30459887</v>
      </c>
      <c r="C214" s="27"/>
      <c r="D214" s="42">
        <v>24094988</v>
      </c>
      <c r="E214" s="4">
        <f t="shared" si="40"/>
        <v>54554875</v>
      </c>
      <c r="F214" s="28">
        <f t="shared" si="51"/>
        <v>0.21197369298261454</v>
      </c>
      <c r="G214" s="41">
        <v>3721851</v>
      </c>
      <c r="H214" s="43"/>
      <c r="I214" s="43"/>
      <c r="J214" s="44"/>
      <c r="K214" s="44"/>
      <c r="L214" s="44"/>
      <c r="M214" s="44"/>
      <c r="N214" s="43"/>
      <c r="O214" s="44"/>
      <c r="P214" s="43"/>
      <c r="Q214" s="44"/>
      <c r="R214" s="50"/>
      <c r="S214" s="44">
        <v>2615368</v>
      </c>
      <c r="T214" s="44"/>
      <c r="U214" s="44"/>
      <c r="V214" s="41">
        <v>2615368</v>
      </c>
      <c r="W214" s="41">
        <v>3154063.4</v>
      </c>
      <c r="X214" s="41">
        <v>2558055.54</v>
      </c>
      <c r="Y214" s="41"/>
      <c r="Z214" s="41"/>
      <c r="AA214" s="41"/>
      <c r="AB214" s="41"/>
      <c r="AC214" s="41"/>
      <c r="AD214" s="45"/>
      <c r="AF214" s="46"/>
      <c r="AG214" s="56">
        <f t="shared" si="41"/>
        <v>12049337.940000001</v>
      </c>
      <c r="AH214" s="30">
        <f t="shared" si="42"/>
        <v>2615368</v>
      </c>
      <c r="AI214" s="43">
        <f t="shared" si="43"/>
        <v>0</v>
      </c>
      <c r="AJ214" s="47">
        <f t="shared" si="44"/>
        <v>14664705.940000001</v>
      </c>
      <c r="AK214" s="1">
        <f t="shared" si="45"/>
        <v>69219580.939999998</v>
      </c>
      <c r="AL214" s="33">
        <f t="shared" si="46"/>
        <v>0.18921158370743685</v>
      </c>
      <c r="AM214" s="34">
        <f t="shared" si="47"/>
        <v>39.558052004592142</v>
      </c>
      <c r="AN214" s="35">
        <f t="shared" si="48"/>
        <v>8.5862695419717081</v>
      </c>
      <c r="AO214" s="36">
        <f t="shared" si="49"/>
        <v>0</v>
      </c>
      <c r="AP214" s="37">
        <f t="shared" si="50"/>
        <v>26.880651710777453</v>
      </c>
      <c r="AQ214" s="37">
        <f t="shared" si="52"/>
        <v>5</v>
      </c>
      <c r="AR214" s="49">
        <v>25182</v>
      </c>
      <c r="AS214" s="61">
        <v>1</v>
      </c>
    </row>
    <row r="215" spans="1:45" x14ac:dyDescent="0.2">
      <c r="A215" s="64" t="s">
        <v>260</v>
      </c>
      <c r="B215" s="41">
        <v>27774224</v>
      </c>
      <c r="C215" s="27"/>
      <c r="D215" s="42">
        <v>16825154</v>
      </c>
      <c r="E215" s="4">
        <f t="shared" si="40"/>
        <v>44599378</v>
      </c>
      <c r="F215" s="28">
        <f t="shared" si="51"/>
        <v>0.17329147687328719</v>
      </c>
      <c r="G215" s="41">
        <v>3393693</v>
      </c>
      <c r="H215" s="43"/>
      <c r="I215" s="43"/>
      <c r="J215" s="44"/>
      <c r="K215" s="44"/>
      <c r="L215" s="44"/>
      <c r="M215" s="44"/>
      <c r="N215" s="43"/>
      <c r="O215" s="44"/>
      <c r="P215" s="43"/>
      <c r="Q215" s="44"/>
      <c r="R215" s="50"/>
      <c r="S215" s="44">
        <v>3477504</v>
      </c>
      <c r="T215" s="44"/>
      <c r="U215" s="44"/>
      <c r="V215" s="41">
        <v>3477504</v>
      </c>
      <c r="W215" s="41">
        <v>2875968.05</v>
      </c>
      <c r="X215" s="41">
        <v>1239776.19</v>
      </c>
      <c r="Y215" s="41"/>
      <c r="Z215" s="41"/>
      <c r="AA215" s="41"/>
      <c r="AB215" s="41"/>
      <c r="AC215" s="41"/>
      <c r="AD215" s="45"/>
      <c r="AF215" s="46"/>
      <c r="AG215" s="56">
        <f t="shared" si="41"/>
        <v>10986941.24</v>
      </c>
      <c r="AH215" s="30">
        <f t="shared" si="42"/>
        <v>3477504</v>
      </c>
      <c r="AI215" s="43">
        <f t="shared" si="43"/>
        <v>0</v>
      </c>
      <c r="AJ215" s="47">
        <f t="shared" si="44"/>
        <v>14464445.24</v>
      </c>
      <c r="AK215" s="1">
        <f t="shared" si="45"/>
        <v>59063823.240000002</v>
      </c>
      <c r="AL215" s="33">
        <f t="shared" si="46"/>
        <v>0.16145084069121374</v>
      </c>
      <c r="AM215" s="34">
        <f t="shared" si="47"/>
        <v>39.558049362603256</v>
      </c>
      <c r="AN215" s="35">
        <f t="shared" si="48"/>
        <v>12.520616237558968</v>
      </c>
      <c r="AO215" s="36">
        <f t="shared" si="49"/>
        <v>0</v>
      </c>
      <c r="AP215" s="37">
        <f t="shared" si="50"/>
        <v>32.431943871504217</v>
      </c>
      <c r="AQ215" s="37">
        <f t="shared" si="52"/>
        <v>5</v>
      </c>
      <c r="AR215" s="49">
        <v>12378</v>
      </c>
      <c r="AS215" s="61">
        <v>1</v>
      </c>
    </row>
    <row r="216" spans="1:45" x14ac:dyDescent="0.2">
      <c r="A216" s="64" t="s">
        <v>261</v>
      </c>
      <c r="B216" s="41">
        <v>24664299</v>
      </c>
      <c r="C216" s="27"/>
      <c r="D216" s="42">
        <v>17543645</v>
      </c>
      <c r="E216" s="4">
        <f t="shared" si="40"/>
        <v>42207944</v>
      </c>
      <c r="F216" s="28">
        <f t="shared" si="51"/>
        <v>0.16399952823433997</v>
      </c>
      <c r="G216" s="41">
        <v>3013696</v>
      </c>
      <c r="H216" s="43"/>
      <c r="I216" s="43"/>
      <c r="J216" s="44"/>
      <c r="K216" s="44"/>
      <c r="L216" s="44"/>
      <c r="M216" s="44"/>
      <c r="N216" s="43"/>
      <c r="O216" s="44"/>
      <c r="P216" s="43"/>
      <c r="Q216" s="44"/>
      <c r="R216" s="50"/>
      <c r="S216" s="44">
        <v>3177169</v>
      </c>
      <c r="T216" s="44"/>
      <c r="U216" s="44"/>
      <c r="V216" s="41">
        <v>3177168</v>
      </c>
      <c r="W216" s="41">
        <v>2553941.27</v>
      </c>
      <c r="X216" s="41">
        <v>1011910.71</v>
      </c>
      <c r="Y216" s="41"/>
      <c r="Z216" s="41"/>
      <c r="AA216" s="41"/>
      <c r="AB216" s="41"/>
      <c r="AC216" s="41"/>
      <c r="AD216" s="45"/>
      <c r="AF216" s="46"/>
      <c r="AG216" s="56">
        <f t="shared" si="41"/>
        <v>9756715.9800000004</v>
      </c>
      <c r="AH216" s="30">
        <f t="shared" si="42"/>
        <v>3177169</v>
      </c>
      <c r="AI216" s="43">
        <f t="shared" si="43"/>
        <v>0</v>
      </c>
      <c r="AJ216" s="47">
        <f t="shared" si="44"/>
        <v>12933884.98</v>
      </c>
      <c r="AK216" s="1">
        <f t="shared" si="45"/>
        <v>55141828.980000004</v>
      </c>
      <c r="AL216" s="33">
        <f t="shared" si="46"/>
        <v>0.1507300773588075</v>
      </c>
      <c r="AM216" s="34">
        <f t="shared" si="47"/>
        <v>39.558051011301806</v>
      </c>
      <c r="AN216" s="35">
        <f t="shared" si="48"/>
        <v>12.88165132931611</v>
      </c>
      <c r="AO216" s="36">
        <f t="shared" si="49"/>
        <v>0</v>
      </c>
      <c r="AP216" s="37">
        <f t="shared" si="50"/>
        <v>30.643248057758989</v>
      </c>
      <c r="AQ216" s="37">
        <f t="shared" si="52"/>
        <v>5</v>
      </c>
      <c r="AR216" s="49">
        <v>10026</v>
      </c>
      <c r="AS216" s="61">
        <v>1</v>
      </c>
    </row>
    <row r="217" spans="1:45" x14ac:dyDescent="0.2">
      <c r="A217" s="64" t="s">
        <v>262</v>
      </c>
      <c r="B217" s="41">
        <v>25484686</v>
      </c>
      <c r="C217" s="27"/>
      <c r="D217" s="42">
        <v>16869348</v>
      </c>
      <c r="E217" s="4">
        <f t="shared" si="40"/>
        <v>42354034</v>
      </c>
      <c r="F217" s="28">
        <f t="shared" si="51"/>
        <v>0.16456716287391765</v>
      </c>
      <c r="G217" s="41">
        <v>3113937</v>
      </c>
      <c r="H217" s="43"/>
      <c r="I217" s="43"/>
      <c r="J217" s="44"/>
      <c r="K217" s="44"/>
      <c r="L217" s="44"/>
      <c r="M217" s="44"/>
      <c r="N217" s="43"/>
      <c r="O217" s="44"/>
      <c r="P217" s="43"/>
      <c r="Q217" s="44"/>
      <c r="R217" s="50"/>
      <c r="S217" s="44">
        <v>1779019</v>
      </c>
      <c r="T217" s="44"/>
      <c r="U217" s="44"/>
      <c r="V217" s="41">
        <v>1779019</v>
      </c>
      <c r="W217" s="41">
        <v>2638890.83</v>
      </c>
      <c r="X217" s="41">
        <v>2549397.44</v>
      </c>
      <c r="Y217" s="41"/>
      <c r="Z217" s="41"/>
      <c r="AA217" s="41"/>
      <c r="AB217" s="41"/>
      <c r="AC217" s="41"/>
      <c r="AD217" s="45"/>
      <c r="AF217" s="46"/>
      <c r="AG217" s="56">
        <f t="shared" si="41"/>
        <v>10081244.27</v>
      </c>
      <c r="AH217" s="30">
        <f t="shared" si="42"/>
        <v>1779019</v>
      </c>
      <c r="AI217" s="43">
        <f t="shared" si="43"/>
        <v>0</v>
      </c>
      <c r="AJ217" s="47">
        <f t="shared" si="44"/>
        <v>11860263.27</v>
      </c>
      <c r="AK217" s="1">
        <f t="shared" si="45"/>
        <v>54214297.269999996</v>
      </c>
      <c r="AL217" s="33">
        <f t="shared" si="46"/>
        <v>0.1481946713161143</v>
      </c>
      <c r="AM217" s="34">
        <f t="shared" si="47"/>
        <v>39.558047801726886</v>
      </c>
      <c r="AN217" s="35">
        <f t="shared" si="48"/>
        <v>6.9807373730247253</v>
      </c>
      <c r="AO217" s="36">
        <f t="shared" si="49"/>
        <v>0</v>
      </c>
      <c r="AP217" s="37">
        <f t="shared" si="50"/>
        <v>28.002676840652295</v>
      </c>
      <c r="AQ217" s="37">
        <f t="shared" si="52"/>
        <v>5</v>
      </c>
      <c r="AR217" s="49">
        <v>9838</v>
      </c>
      <c r="AS217" s="61">
        <v>1</v>
      </c>
    </row>
    <row r="218" spans="1:45" x14ac:dyDescent="0.2">
      <c r="A218" s="64" t="s">
        <v>263</v>
      </c>
      <c r="B218" s="41">
        <v>31657107</v>
      </c>
      <c r="C218" s="27"/>
      <c r="D218" s="42">
        <v>14715272</v>
      </c>
      <c r="E218" s="4">
        <f t="shared" si="40"/>
        <v>46372379</v>
      </c>
      <c r="F218" s="28">
        <f t="shared" si="51"/>
        <v>0.18018049585888415</v>
      </c>
      <c r="G218" s="41">
        <v>3868137</v>
      </c>
      <c r="H218" s="43"/>
      <c r="I218" s="43"/>
      <c r="J218" s="44"/>
      <c r="K218" s="44"/>
      <c r="L218" s="44"/>
      <c r="M218" s="44"/>
      <c r="N218" s="43"/>
      <c r="O218" s="44"/>
      <c r="P218" s="43"/>
      <c r="Q218" s="44"/>
      <c r="R218" s="50"/>
      <c r="S218" s="44">
        <v>3918080</v>
      </c>
      <c r="T218" s="44"/>
      <c r="U218" s="44"/>
      <c r="V218" s="41">
        <v>3918081</v>
      </c>
      <c r="W218" s="41">
        <v>3278033.2</v>
      </c>
      <c r="X218" s="41">
        <v>1458682.85</v>
      </c>
      <c r="Y218" s="41"/>
      <c r="Z218" s="41"/>
      <c r="AA218" s="41"/>
      <c r="AB218" s="41"/>
      <c r="AC218" s="41"/>
      <c r="AD218" s="45"/>
      <c r="AF218" s="46"/>
      <c r="AG218" s="56">
        <f t="shared" si="41"/>
        <v>12522934.049999999</v>
      </c>
      <c r="AH218" s="30">
        <f t="shared" si="42"/>
        <v>3918080</v>
      </c>
      <c r="AI218" s="43">
        <f t="shared" si="43"/>
        <v>0</v>
      </c>
      <c r="AJ218" s="47">
        <f t="shared" si="44"/>
        <v>16441014.049999999</v>
      </c>
      <c r="AK218" s="1">
        <f t="shared" si="45"/>
        <v>62813393.049999997</v>
      </c>
      <c r="AL218" s="33">
        <f t="shared" si="46"/>
        <v>0.17170028214025485</v>
      </c>
      <c r="AM218" s="34">
        <f t="shared" si="47"/>
        <v>39.558049476852062</v>
      </c>
      <c r="AN218" s="35">
        <f t="shared" si="48"/>
        <v>12.376620516840026</v>
      </c>
      <c r="AO218" s="36">
        <f t="shared" si="49"/>
        <v>0</v>
      </c>
      <c r="AP218" s="37">
        <f t="shared" si="50"/>
        <v>35.454325192158024</v>
      </c>
      <c r="AQ218" s="37">
        <f t="shared" si="52"/>
        <v>5</v>
      </c>
      <c r="AR218" s="49">
        <v>30409</v>
      </c>
      <c r="AS218" s="61">
        <v>1</v>
      </c>
    </row>
    <row r="219" spans="1:45" x14ac:dyDescent="0.2">
      <c r="A219" s="64" t="s">
        <v>264</v>
      </c>
      <c r="B219" s="41">
        <v>31774970</v>
      </c>
      <c r="C219" s="27"/>
      <c r="D219" s="42">
        <v>10440691</v>
      </c>
      <c r="E219" s="4">
        <f t="shared" si="40"/>
        <v>42215661</v>
      </c>
      <c r="F219" s="28">
        <f t="shared" si="51"/>
        <v>0.16402951274055955</v>
      </c>
      <c r="G219" s="41">
        <v>3882539</v>
      </c>
      <c r="H219" s="43"/>
      <c r="I219" s="43"/>
      <c r="J219" s="44">
        <v>1007289</v>
      </c>
      <c r="K219" s="44"/>
      <c r="L219" s="44"/>
      <c r="M219" s="44"/>
      <c r="N219" s="43"/>
      <c r="O219" s="44"/>
      <c r="P219" s="43"/>
      <c r="Q219" s="44"/>
      <c r="R219" s="50"/>
      <c r="S219" s="44">
        <v>3499357</v>
      </c>
      <c r="T219" s="44"/>
      <c r="U219" s="44"/>
      <c r="V219" s="41">
        <v>3499358</v>
      </c>
      <c r="W219" s="41">
        <v>3290237.75</v>
      </c>
      <c r="X219" s="41">
        <v>1897424.28</v>
      </c>
      <c r="Y219" s="41"/>
      <c r="Z219" s="41">
        <v>1444761</v>
      </c>
      <c r="AA219" s="41"/>
      <c r="AB219" s="41"/>
      <c r="AC219" s="41"/>
      <c r="AD219" s="45"/>
      <c r="AF219" s="46"/>
      <c r="AG219" s="56">
        <f t="shared" si="41"/>
        <v>12569559.029999999</v>
      </c>
      <c r="AH219" s="30">
        <f t="shared" si="42"/>
        <v>5951407</v>
      </c>
      <c r="AI219" s="43">
        <f t="shared" si="43"/>
        <v>0</v>
      </c>
      <c r="AJ219" s="47">
        <f t="shared" si="44"/>
        <v>18520966.030000001</v>
      </c>
      <c r="AK219" s="1">
        <f t="shared" si="45"/>
        <v>60736627.030000001</v>
      </c>
      <c r="AL219" s="33">
        <f t="shared" si="46"/>
        <v>0.16602344644870973</v>
      </c>
      <c r="AM219" s="34">
        <f t="shared" si="47"/>
        <v>39.55805160476941</v>
      </c>
      <c r="AN219" s="35">
        <f t="shared" si="48"/>
        <v>18.72985875360386</v>
      </c>
      <c r="AO219" s="36">
        <f t="shared" si="49"/>
        <v>0</v>
      </c>
      <c r="AP219" s="37">
        <f t="shared" si="50"/>
        <v>43.872263494820089</v>
      </c>
      <c r="AQ219" s="37">
        <f t="shared" si="52"/>
        <v>7</v>
      </c>
      <c r="AR219" s="49">
        <v>31214</v>
      </c>
      <c r="AS219" s="61">
        <v>0</v>
      </c>
    </row>
    <row r="220" spans="1:45" x14ac:dyDescent="0.2">
      <c r="A220" s="64" t="s">
        <v>265</v>
      </c>
      <c r="B220" s="41">
        <v>52216940</v>
      </c>
      <c r="C220" s="27"/>
      <c r="D220" s="42">
        <v>16310496</v>
      </c>
      <c r="E220" s="4">
        <f t="shared" si="40"/>
        <v>68527436</v>
      </c>
      <c r="F220" s="28">
        <f t="shared" si="51"/>
        <v>0.26626426473435721</v>
      </c>
      <c r="G220" s="41">
        <v>6380314</v>
      </c>
      <c r="H220" s="43"/>
      <c r="I220" s="43"/>
      <c r="J220" s="44"/>
      <c r="K220" s="44"/>
      <c r="L220" s="44"/>
      <c r="M220" s="44"/>
      <c r="N220" s="43"/>
      <c r="O220" s="44"/>
      <c r="P220" s="43"/>
      <c r="Q220" s="44"/>
      <c r="R220" s="50"/>
      <c r="S220" s="44">
        <v>5614682</v>
      </c>
      <c r="T220" s="44"/>
      <c r="U220" s="44"/>
      <c r="V220" s="41">
        <v>5614682</v>
      </c>
      <c r="W220" s="41">
        <v>5406964.8700000001</v>
      </c>
      <c r="X220" s="41">
        <v>3254042.47</v>
      </c>
      <c r="Y220" s="41"/>
      <c r="Z220" s="41"/>
      <c r="AA220" s="41"/>
      <c r="AB220" s="41"/>
      <c r="AC220" s="41"/>
      <c r="AD220" s="45"/>
      <c r="AF220" s="46"/>
      <c r="AG220" s="56">
        <f t="shared" si="41"/>
        <v>20656003.34</v>
      </c>
      <c r="AH220" s="30">
        <f t="shared" si="42"/>
        <v>5614682</v>
      </c>
      <c r="AI220" s="43">
        <f t="shared" si="43"/>
        <v>0</v>
      </c>
      <c r="AJ220" s="47">
        <f t="shared" si="44"/>
        <v>26270685.34</v>
      </c>
      <c r="AK220" s="1">
        <f t="shared" si="45"/>
        <v>94798121.340000004</v>
      </c>
      <c r="AL220" s="33">
        <f t="shared" si="46"/>
        <v>0.259130471864298</v>
      </c>
      <c r="AM220" s="34">
        <f t="shared" si="47"/>
        <v>39.558050203631232</v>
      </c>
      <c r="AN220" s="35">
        <f t="shared" si="48"/>
        <v>10.752606338096411</v>
      </c>
      <c r="AO220" s="36">
        <f t="shared" si="49"/>
        <v>0</v>
      </c>
      <c r="AP220" s="37">
        <f t="shared" si="50"/>
        <v>38.336010908098181</v>
      </c>
      <c r="AQ220" s="37">
        <f t="shared" si="52"/>
        <v>5</v>
      </c>
      <c r="AR220" s="49">
        <v>77313</v>
      </c>
      <c r="AS220" s="61">
        <v>1</v>
      </c>
    </row>
    <row r="221" spans="1:45" x14ac:dyDescent="0.2">
      <c r="A221" s="64" t="s">
        <v>266</v>
      </c>
      <c r="B221" s="41">
        <v>49826663</v>
      </c>
      <c r="C221" s="27"/>
      <c r="D221" s="42">
        <v>14372314</v>
      </c>
      <c r="E221" s="4">
        <f t="shared" si="40"/>
        <v>64198977</v>
      </c>
      <c r="F221" s="28">
        <f t="shared" si="51"/>
        <v>0.24944597967451915</v>
      </c>
      <c r="G221" s="41">
        <v>6088250</v>
      </c>
      <c r="H221" s="43"/>
      <c r="I221" s="43"/>
      <c r="J221" s="44"/>
      <c r="K221" s="44"/>
      <c r="L221" s="44"/>
      <c r="M221" s="44"/>
      <c r="N221" s="43"/>
      <c r="O221" s="44"/>
      <c r="P221" s="43"/>
      <c r="Q221" s="44"/>
      <c r="R221" s="50"/>
      <c r="S221" s="44">
        <v>4949408</v>
      </c>
      <c r="T221" s="44"/>
      <c r="U221" s="44"/>
      <c r="V221" s="41">
        <v>4949408</v>
      </c>
      <c r="W221" s="41">
        <v>5159456.24</v>
      </c>
      <c r="X221" s="41">
        <v>3513342.72</v>
      </c>
      <c r="Y221" s="41"/>
      <c r="Z221" s="41"/>
      <c r="AA221" s="41"/>
      <c r="AB221" s="41"/>
      <c r="AC221" s="41"/>
      <c r="AD221" s="45"/>
      <c r="AF221" s="46"/>
      <c r="AG221" s="56">
        <f t="shared" si="41"/>
        <v>19710456.960000001</v>
      </c>
      <c r="AH221" s="30">
        <f t="shared" si="42"/>
        <v>4949408</v>
      </c>
      <c r="AI221" s="43">
        <f t="shared" si="43"/>
        <v>0</v>
      </c>
      <c r="AJ221" s="47">
        <f t="shared" si="44"/>
        <v>24659864.960000001</v>
      </c>
      <c r="AK221" s="1">
        <f t="shared" si="45"/>
        <v>88858841.960000008</v>
      </c>
      <c r="AL221" s="33">
        <f t="shared" si="46"/>
        <v>0.24289546375951296</v>
      </c>
      <c r="AM221" s="34">
        <f t="shared" si="47"/>
        <v>39.558051399107342</v>
      </c>
      <c r="AN221" s="35">
        <f t="shared" si="48"/>
        <v>9.9332520020455721</v>
      </c>
      <c r="AO221" s="36">
        <f t="shared" si="49"/>
        <v>0</v>
      </c>
      <c r="AP221" s="37">
        <f t="shared" si="50"/>
        <v>38.41161668354934</v>
      </c>
      <c r="AQ221" s="37">
        <f t="shared" si="52"/>
        <v>5</v>
      </c>
      <c r="AR221" s="49">
        <v>73890</v>
      </c>
      <c r="AS221" s="61">
        <v>1</v>
      </c>
    </row>
    <row r="222" spans="1:45" x14ac:dyDescent="0.2">
      <c r="A222" s="64" t="s">
        <v>267</v>
      </c>
      <c r="B222" s="41">
        <v>37828343</v>
      </c>
      <c r="C222" s="27"/>
      <c r="D222" s="42">
        <v>14947108</v>
      </c>
      <c r="E222" s="4">
        <f t="shared" si="40"/>
        <v>52775451</v>
      </c>
      <c r="F222" s="28">
        <f t="shared" si="51"/>
        <v>0.20505971734502221</v>
      </c>
      <c r="G222" s="41">
        <v>4622192</v>
      </c>
      <c r="H222" s="43"/>
      <c r="I222" s="43"/>
      <c r="J222" s="44"/>
      <c r="K222" s="44"/>
      <c r="L222" s="44"/>
      <c r="M222" s="44"/>
      <c r="N222" s="43"/>
      <c r="O222" s="44"/>
      <c r="P222" s="43"/>
      <c r="Q222" s="44"/>
      <c r="R222" s="50"/>
      <c r="S222" s="44">
        <v>3384730</v>
      </c>
      <c r="T222" s="44"/>
      <c r="U222" s="44"/>
      <c r="V222" s="41">
        <v>3384731</v>
      </c>
      <c r="W222" s="41">
        <v>3917053.03</v>
      </c>
      <c r="X222" s="41">
        <v>3040179.26</v>
      </c>
      <c r="Y222" s="41"/>
      <c r="Z222" s="41"/>
      <c r="AA222" s="41"/>
      <c r="AB222" s="41"/>
      <c r="AC222" s="41"/>
      <c r="AD222" s="45"/>
      <c r="AF222" s="46"/>
      <c r="AG222" s="56">
        <f t="shared" si="41"/>
        <v>14964155.289999999</v>
      </c>
      <c r="AH222" s="30">
        <f t="shared" si="42"/>
        <v>3384730</v>
      </c>
      <c r="AI222" s="43">
        <f t="shared" si="43"/>
        <v>0</v>
      </c>
      <c r="AJ222" s="47">
        <f t="shared" si="44"/>
        <v>18348885.289999999</v>
      </c>
      <c r="AK222" s="1">
        <f t="shared" si="45"/>
        <v>71124336.289999992</v>
      </c>
      <c r="AL222" s="33">
        <f t="shared" si="46"/>
        <v>0.19441822858240526</v>
      </c>
      <c r="AM222" s="34">
        <f t="shared" si="47"/>
        <v>39.558051194576507</v>
      </c>
      <c r="AN222" s="35">
        <f t="shared" si="48"/>
        <v>8.9476031239327618</v>
      </c>
      <c r="AO222" s="36">
        <f t="shared" si="49"/>
        <v>0</v>
      </c>
      <c r="AP222" s="37">
        <f t="shared" si="50"/>
        <v>34.767841756577312</v>
      </c>
      <c r="AQ222" s="37">
        <f t="shared" si="52"/>
        <v>5</v>
      </c>
      <c r="AR222" s="49">
        <v>44371</v>
      </c>
      <c r="AS222" s="61">
        <v>1</v>
      </c>
    </row>
    <row r="223" spans="1:45" x14ac:dyDescent="0.2">
      <c r="A223" s="64" t="s">
        <v>268</v>
      </c>
      <c r="B223" s="41">
        <v>41213164</v>
      </c>
      <c r="C223" s="27"/>
      <c r="D223" s="42">
        <v>11061461</v>
      </c>
      <c r="E223" s="4">
        <f t="shared" si="40"/>
        <v>52274625</v>
      </c>
      <c r="F223" s="28">
        <f t="shared" si="51"/>
        <v>0.20311375125561751</v>
      </c>
      <c r="G223" s="41">
        <v>5035778</v>
      </c>
      <c r="H223" s="43"/>
      <c r="I223" s="43"/>
      <c r="J223" s="44">
        <v>2833226</v>
      </c>
      <c r="K223" s="44"/>
      <c r="L223" s="44"/>
      <c r="M223" s="44"/>
      <c r="N223" s="43"/>
      <c r="O223" s="44"/>
      <c r="P223" s="43"/>
      <c r="Q223" s="44"/>
      <c r="R223" s="50"/>
      <c r="S223" s="44">
        <v>3478193</v>
      </c>
      <c r="T223" s="44"/>
      <c r="U223" s="44"/>
      <c r="V223" s="41">
        <v>3478193</v>
      </c>
      <c r="W223" s="41">
        <v>4267544.78</v>
      </c>
      <c r="X223" s="41">
        <v>3521608.14</v>
      </c>
      <c r="Y223" s="41"/>
      <c r="Z223" s="41">
        <v>2316112</v>
      </c>
      <c r="AA223" s="41"/>
      <c r="AB223" s="41"/>
      <c r="AC223" s="41"/>
      <c r="AD223" s="45"/>
      <c r="AF223" s="46"/>
      <c r="AG223" s="56">
        <f t="shared" si="41"/>
        <v>16303123.920000002</v>
      </c>
      <c r="AH223" s="30">
        <f t="shared" si="42"/>
        <v>8627531</v>
      </c>
      <c r="AI223" s="43">
        <f t="shared" si="43"/>
        <v>0</v>
      </c>
      <c r="AJ223" s="47">
        <f t="shared" si="44"/>
        <v>24930654.920000002</v>
      </c>
      <c r="AK223" s="1">
        <f t="shared" si="45"/>
        <v>77205279.920000002</v>
      </c>
      <c r="AL223" s="33">
        <f t="shared" si="46"/>
        <v>0.21104047562642142</v>
      </c>
      <c r="AM223" s="34">
        <f t="shared" si="47"/>
        <v>39.558049753229334</v>
      </c>
      <c r="AN223" s="35">
        <f t="shared" si="48"/>
        <v>20.933920530828452</v>
      </c>
      <c r="AO223" s="36">
        <f t="shared" si="49"/>
        <v>0</v>
      </c>
      <c r="AP223" s="37">
        <f t="shared" si="50"/>
        <v>47.691695387580495</v>
      </c>
      <c r="AQ223" s="37">
        <f t="shared" si="52"/>
        <v>7</v>
      </c>
      <c r="AR223" s="49">
        <v>55158</v>
      </c>
      <c r="AS223" s="61">
        <v>0</v>
      </c>
    </row>
    <row r="224" spans="1:45" x14ac:dyDescent="0.2">
      <c r="A224" s="64" t="s">
        <v>269</v>
      </c>
      <c r="B224" s="41">
        <v>34772451</v>
      </c>
      <c r="C224" s="27"/>
      <c r="D224" s="42">
        <v>14934379</v>
      </c>
      <c r="E224" s="4">
        <f t="shared" si="40"/>
        <v>49706830</v>
      </c>
      <c r="F224" s="28">
        <f t="shared" si="51"/>
        <v>0.19313654960366078</v>
      </c>
      <c r="G224" s="41">
        <v>4248797</v>
      </c>
      <c r="H224" s="43"/>
      <c r="I224" s="43"/>
      <c r="J224" s="44"/>
      <c r="K224" s="44"/>
      <c r="L224" s="44"/>
      <c r="M224" s="44"/>
      <c r="N224" s="43"/>
      <c r="O224" s="44"/>
      <c r="P224" s="43"/>
      <c r="Q224" s="44"/>
      <c r="R224" s="50"/>
      <c r="S224" s="44">
        <v>5186165</v>
      </c>
      <c r="T224" s="44"/>
      <c r="U224" s="44"/>
      <c r="V224" s="41">
        <v>5186164</v>
      </c>
      <c r="W224" s="41">
        <v>3600621.21</v>
      </c>
      <c r="X224" s="41">
        <v>719721.86</v>
      </c>
      <c r="Y224" s="41"/>
      <c r="Z224" s="41"/>
      <c r="AA224" s="41"/>
      <c r="AB224" s="41"/>
      <c r="AC224" s="41"/>
      <c r="AD224" s="45"/>
      <c r="AF224" s="46"/>
      <c r="AG224" s="56">
        <f t="shared" si="41"/>
        <v>13755304.07</v>
      </c>
      <c r="AH224" s="30">
        <f t="shared" si="42"/>
        <v>5186165</v>
      </c>
      <c r="AI224" s="43">
        <f t="shared" si="43"/>
        <v>0</v>
      </c>
      <c r="AJ224" s="47">
        <f t="shared" si="44"/>
        <v>18941469.07</v>
      </c>
      <c r="AK224" s="1">
        <f t="shared" si="45"/>
        <v>68648299.069999993</v>
      </c>
      <c r="AL224" s="33">
        <f t="shared" si="46"/>
        <v>0.18764998587777443</v>
      </c>
      <c r="AM224" s="34">
        <f t="shared" si="47"/>
        <v>39.558051487368552</v>
      </c>
      <c r="AN224" s="35">
        <f t="shared" si="48"/>
        <v>14.9145799357083</v>
      </c>
      <c r="AO224" s="36">
        <f t="shared" si="49"/>
        <v>0</v>
      </c>
      <c r="AP224" s="37">
        <f t="shared" si="50"/>
        <v>38.106371035932085</v>
      </c>
      <c r="AQ224" s="37">
        <f t="shared" si="52"/>
        <v>5</v>
      </c>
      <c r="AR224" s="49">
        <v>39128</v>
      </c>
      <c r="AS224" s="61">
        <v>0</v>
      </c>
    </row>
    <row r="225" spans="1:45" x14ac:dyDescent="0.2">
      <c r="A225" s="64" t="s">
        <v>270</v>
      </c>
      <c r="B225" s="41">
        <v>63587960</v>
      </c>
      <c r="C225" s="27"/>
      <c r="D225" s="42">
        <v>14938866</v>
      </c>
      <c r="E225" s="4">
        <f t="shared" si="40"/>
        <v>78526826</v>
      </c>
      <c r="F225" s="28">
        <f t="shared" si="51"/>
        <v>0.30511702767943638</v>
      </c>
      <c r="G225" s="41">
        <v>7769723</v>
      </c>
      <c r="H225" s="43"/>
      <c r="I225" s="43"/>
      <c r="J225" s="44">
        <v>6081443</v>
      </c>
      <c r="K225" s="44"/>
      <c r="L225" s="44"/>
      <c r="M225" s="44"/>
      <c r="N225" s="43"/>
      <c r="O225" s="44"/>
      <c r="P225" s="43"/>
      <c r="Q225" s="44"/>
      <c r="R225" s="50"/>
      <c r="S225" s="44">
        <v>14330823</v>
      </c>
      <c r="T225" s="44"/>
      <c r="U225" s="44"/>
      <c r="V225" s="41">
        <v>14330823</v>
      </c>
      <c r="W225" s="41">
        <v>6584412.3499999996</v>
      </c>
      <c r="X225" s="41"/>
      <c r="Y225" s="41"/>
      <c r="Z225" s="41">
        <v>7360477</v>
      </c>
      <c r="AA225" s="41"/>
      <c r="AB225" s="41"/>
      <c r="AC225" s="41"/>
      <c r="AD225" s="45"/>
      <c r="AF225" s="46"/>
      <c r="AG225" s="56">
        <f t="shared" si="41"/>
        <v>28684958.350000001</v>
      </c>
      <c r="AH225" s="30">
        <f t="shared" si="42"/>
        <v>27772743</v>
      </c>
      <c r="AI225" s="43">
        <f t="shared" si="43"/>
        <v>0</v>
      </c>
      <c r="AJ225" s="47">
        <f t="shared" si="44"/>
        <v>56457701.350000001</v>
      </c>
      <c r="AK225" s="1">
        <f t="shared" si="45"/>
        <v>134984527.34999999</v>
      </c>
      <c r="AL225" s="33">
        <f t="shared" si="46"/>
        <v>0.3689799309538167</v>
      </c>
      <c r="AM225" s="34">
        <f t="shared" si="47"/>
        <v>45.110675590158891</v>
      </c>
      <c r="AN225" s="35">
        <f t="shared" si="48"/>
        <v>43.676103149086714</v>
      </c>
      <c r="AO225" s="36">
        <f t="shared" si="49"/>
        <v>0</v>
      </c>
      <c r="AP225" s="37">
        <f t="shared" si="50"/>
        <v>71.896069440015324</v>
      </c>
      <c r="AQ225" s="37">
        <f t="shared" si="52"/>
        <v>6</v>
      </c>
      <c r="AR225" s="49">
        <v>109984</v>
      </c>
      <c r="AS225" s="61">
        <v>0</v>
      </c>
    </row>
    <row r="226" spans="1:45" x14ac:dyDescent="0.2">
      <c r="A226" s="64" t="s">
        <v>271</v>
      </c>
      <c r="B226" s="41">
        <v>35716186</v>
      </c>
      <c r="C226" s="27"/>
      <c r="D226" s="42">
        <v>17808533</v>
      </c>
      <c r="E226" s="4">
        <f t="shared" si="40"/>
        <v>53524719</v>
      </c>
      <c r="F226" s="28">
        <f t="shared" si="51"/>
        <v>0.20797100813239355</v>
      </c>
      <c r="G226" s="41">
        <v>4364110</v>
      </c>
      <c r="H226" s="43"/>
      <c r="I226" s="43"/>
      <c r="J226" s="44">
        <v>745858</v>
      </c>
      <c r="K226" s="44"/>
      <c r="L226" s="44"/>
      <c r="M226" s="44"/>
      <c r="N226" s="43"/>
      <c r="O226" s="44"/>
      <c r="P226" s="43"/>
      <c r="Q226" s="44"/>
      <c r="R226" s="50"/>
      <c r="S226" s="44">
        <v>4753057</v>
      </c>
      <c r="T226" s="44"/>
      <c r="U226" s="44"/>
      <c r="V226" s="41">
        <v>4753057</v>
      </c>
      <c r="W226" s="41">
        <v>3698343.18</v>
      </c>
      <c r="X226" s="41">
        <v>1313116.44</v>
      </c>
      <c r="Y226" s="41"/>
      <c r="Z226" s="41">
        <v>1238582</v>
      </c>
      <c r="AA226" s="41"/>
      <c r="AB226" s="41"/>
      <c r="AC226" s="41"/>
      <c r="AD226" s="45"/>
      <c r="AF226" s="46"/>
      <c r="AG226" s="56">
        <f t="shared" si="41"/>
        <v>14128626.619999999</v>
      </c>
      <c r="AH226" s="30">
        <f t="shared" si="42"/>
        <v>6737497</v>
      </c>
      <c r="AI226" s="43">
        <f t="shared" si="43"/>
        <v>0</v>
      </c>
      <c r="AJ226" s="47">
        <f t="shared" si="44"/>
        <v>20866123.619999997</v>
      </c>
      <c r="AK226" s="1">
        <f t="shared" si="45"/>
        <v>74390842.620000005</v>
      </c>
      <c r="AL226" s="33">
        <f t="shared" si="46"/>
        <v>0.20334721699141353</v>
      </c>
      <c r="AM226" s="34">
        <f t="shared" si="47"/>
        <v>39.558049731289898</v>
      </c>
      <c r="AN226" s="35">
        <f t="shared" si="48"/>
        <v>18.863987884932616</v>
      </c>
      <c r="AO226" s="36">
        <f t="shared" si="49"/>
        <v>0</v>
      </c>
      <c r="AP226" s="37">
        <f t="shared" si="50"/>
        <v>38.984088118239349</v>
      </c>
      <c r="AQ226" s="37">
        <f t="shared" si="52"/>
        <v>7</v>
      </c>
      <c r="AR226" s="49">
        <v>28450</v>
      </c>
      <c r="AS226" s="61">
        <v>1</v>
      </c>
    </row>
    <row r="227" spans="1:45" x14ac:dyDescent="0.2">
      <c r="A227" s="64" t="s">
        <v>272</v>
      </c>
      <c r="B227" s="41">
        <v>38183452</v>
      </c>
      <c r="C227" s="27"/>
      <c r="D227" s="42">
        <v>17217779</v>
      </c>
      <c r="E227" s="4">
        <f t="shared" si="40"/>
        <v>55401231</v>
      </c>
      <c r="F227" s="28">
        <f t="shared" si="51"/>
        <v>0.21526222048630683</v>
      </c>
      <c r="G227" s="41">
        <v>4665583</v>
      </c>
      <c r="H227" s="43"/>
      <c r="I227" s="43"/>
      <c r="J227" s="44"/>
      <c r="K227" s="44"/>
      <c r="L227" s="44"/>
      <c r="M227" s="44"/>
      <c r="N227" s="43"/>
      <c r="O227" s="44"/>
      <c r="P227" s="43"/>
      <c r="Q227" s="44"/>
      <c r="R227" s="50"/>
      <c r="S227" s="44">
        <v>4118312</v>
      </c>
      <c r="T227" s="44"/>
      <c r="U227" s="44"/>
      <c r="V227" s="41">
        <v>4118312</v>
      </c>
      <c r="W227" s="41">
        <v>3953823.88</v>
      </c>
      <c r="X227" s="41">
        <v>2366911.31</v>
      </c>
      <c r="Y227" s="41"/>
      <c r="Z227" s="41"/>
      <c r="AA227" s="41"/>
      <c r="AB227" s="41"/>
      <c r="AC227" s="41"/>
      <c r="AD227" s="45"/>
      <c r="AF227" s="46"/>
      <c r="AG227" s="56">
        <f t="shared" si="41"/>
        <v>15104630.189999999</v>
      </c>
      <c r="AH227" s="30">
        <f t="shared" si="42"/>
        <v>4118312</v>
      </c>
      <c r="AI227" s="43">
        <f t="shared" si="43"/>
        <v>0</v>
      </c>
      <c r="AJ227" s="47">
        <f t="shared" si="44"/>
        <v>19222942.189999998</v>
      </c>
      <c r="AK227" s="1">
        <f t="shared" si="45"/>
        <v>74624173.189999998</v>
      </c>
      <c r="AL227" s="33">
        <f t="shared" si="46"/>
        <v>0.20398502562991608</v>
      </c>
      <c r="AM227" s="34">
        <f t="shared" si="47"/>
        <v>39.558053027788063</v>
      </c>
      <c r="AN227" s="35">
        <f t="shared" si="48"/>
        <v>10.785593717404074</v>
      </c>
      <c r="AO227" s="36">
        <f t="shared" si="49"/>
        <v>0</v>
      </c>
      <c r="AP227" s="37">
        <f t="shared" si="50"/>
        <v>34.69768061651915</v>
      </c>
      <c r="AQ227" s="37">
        <f t="shared" si="52"/>
        <v>5</v>
      </c>
      <c r="AR227" s="49">
        <v>39801</v>
      </c>
      <c r="AS227" s="61">
        <v>1</v>
      </c>
    </row>
    <row r="228" spans="1:45" x14ac:dyDescent="0.2">
      <c r="A228" s="64" t="s">
        <v>273</v>
      </c>
      <c r="B228" s="41">
        <v>23109090</v>
      </c>
      <c r="C228" s="27"/>
      <c r="D228" s="42">
        <v>11801412</v>
      </c>
      <c r="E228" s="4">
        <f t="shared" si="40"/>
        <v>34910502</v>
      </c>
      <c r="F228" s="28">
        <f t="shared" si="51"/>
        <v>0.13564522020840394</v>
      </c>
      <c r="G228" s="41">
        <v>2823668</v>
      </c>
      <c r="H228" s="43"/>
      <c r="I228" s="43"/>
      <c r="J228" s="44"/>
      <c r="K228" s="44"/>
      <c r="L228" s="44"/>
      <c r="M228" s="44"/>
      <c r="N228" s="43"/>
      <c r="O228" s="44"/>
      <c r="P228" s="43"/>
      <c r="Q228" s="44"/>
      <c r="R228" s="50"/>
      <c r="S228" s="44">
        <v>2113671</v>
      </c>
      <c r="T228" s="44"/>
      <c r="U228" s="44"/>
      <c r="V228" s="41">
        <v>2113671</v>
      </c>
      <c r="W228" s="41">
        <v>2392902.3199999998</v>
      </c>
      <c r="X228" s="41">
        <v>1811265.06</v>
      </c>
      <c r="Y228" s="41"/>
      <c r="Z228" s="41"/>
      <c r="AA228" s="41"/>
      <c r="AB228" s="41"/>
      <c r="AC228" s="41"/>
      <c r="AD228" s="45"/>
      <c r="AF228" s="46"/>
      <c r="AG228" s="56">
        <f t="shared" si="41"/>
        <v>9141506.3800000008</v>
      </c>
      <c r="AH228" s="30">
        <f t="shared" si="42"/>
        <v>2113671</v>
      </c>
      <c r="AI228" s="43">
        <f t="shared" si="43"/>
        <v>0</v>
      </c>
      <c r="AJ228" s="47">
        <f t="shared" si="44"/>
        <v>11255177.380000001</v>
      </c>
      <c r="AK228" s="1">
        <f t="shared" si="45"/>
        <v>46165679.380000003</v>
      </c>
      <c r="AL228" s="33">
        <f t="shared" si="46"/>
        <v>0.1261937906846213</v>
      </c>
      <c r="AM228" s="34">
        <f t="shared" si="47"/>
        <v>39.558054341386878</v>
      </c>
      <c r="AN228" s="35">
        <f t="shared" si="48"/>
        <v>9.1464917052121049</v>
      </c>
      <c r="AO228" s="36">
        <f t="shared" si="49"/>
        <v>0</v>
      </c>
      <c r="AP228" s="37">
        <f t="shared" si="50"/>
        <v>32.240090331556964</v>
      </c>
      <c r="AQ228" s="37">
        <f t="shared" si="52"/>
        <v>5</v>
      </c>
      <c r="AR228" s="49">
        <v>9680</v>
      </c>
      <c r="AS228" s="61">
        <v>1</v>
      </c>
    </row>
    <row r="229" spans="1:45" x14ac:dyDescent="0.2">
      <c r="A229" s="64" t="s">
        <v>274</v>
      </c>
      <c r="B229" s="41">
        <v>27374757</v>
      </c>
      <c r="C229" s="27"/>
      <c r="D229" s="42">
        <v>18739686</v>
      </c>
      <c r="E229" s="4">
        <f t="shared" si="40"/>
        <v>46114443</v>
      </c>
      <c r="F229" s="28">
        <f t="shared" si="51"/>
        <v>0.17917828209754449</v>
      </c>
      <c r="G229" s="41">
        <v>3344883</v>
      </c>
      <c r="H229" s="43"/>
      <c r="I229" s="43"/>
      <c r="J229" s="44"/>
      <c r="K229" s="44"/>
      <c r="L229" s="44"/>
      <c r="M229" s="44"/>
      <c r="N229" s="43"/>
      <c r="O229" s="44"/>
      <c r="P229" s="43"/>
      <c r="Q229" s="44"/>
      <c r="R229" s="50"/>
      <c r="S229" s="44">
        <v>959470</v>
      </c>
      <c r="T229" s="44"/>
      <c r="U229" s="44"/>
      <c r="V229" s="41">
        <v>959469</v>
      </c>
      <c r="W229" s="41">
        <v>2834604.02</v>
      </c>
      <c r="X229" s="41">
        <v>2567822</v>
      </c>
      <c r="Y229" s="41"/>
      <c r="Z229" s="41"/>
      <c r="AA229" s="41"/>
      <c r="AB229" s="41"/>
      <c r="AC229" s="41"/>
      <c r="AD229" s="45"/>
      <c r="AF229" s="46"/>
      <c r="AG229" s="56">
        <f t="shared" si="41"/>
        <v>9706778.0199999996</v>
      </c>
      <c r="AH229" s="30">
        <f t="shared" si="42"/>
        <v>959470</v>
      </c>
      <c r="AI229" s="43">
        <f t="shared" si="43"/>
        <v>0</v>
      </c>
      <c r="AJ229" s="47">
        <f t="shared" si="44"/>
        <v>10666248.02</v>
      </c>
      <c r="AK229" s="1">
        <f t="shared" si="45"/>
        <v>56780691.019999996</v>
      </c>
      <c r="AL229" s="33">
        <f t="shared" si="46"/>
        <v>0.15520990341171573</v>
      </c>
      <c r="AM229" s="34">
        <f t="shared" si="47"/>
        <v>35.458864602889442</v>
      </c>
      <c r="AN229" s="35">
        <f t="shared" si="48"/>
        <v>3.5049443543918946</v>
      </c>
      <c r="AO229" s="36">
        <f t="shared" si="49"/>
        <v>0</v>
      </c>
      <c r="AP229" s="37">
        <f t="shared" si="50"/>
        <v>23.129950891958078</v>
      </c>
      <c r="AQ229" s="37">
        <f t="shared" si="52"/>
        <v>5</v>
      </c>
      <c r="AR229" s="49">
        <v>22420</v>
      </c>
      <c r="AS229" s="61">
        <v>1</v>
      </c>
    </row>
    <row r="230" spans="1:45" x14ac:dyDescent="0.2">
      <c r="A230" s="64" t="s">
        <v>275</v>
      </c>
      <c r="B230" s="41">
        <v>77864939</v>
      </c>
      <c r="C230" s="27"/>
      <c r="D230" s="42">
        <v>25236813</v>
      </c>
      <c r="E230" s="4">
        <f t="shared" si="40"/>
        <v>103101752</v>
      </c>
      <c r="F230" s="28">
        <f t="shared" si="51"/>
        <v>0.40060322976484991</v>
      </c>
      <c r="G230" s="41">
        <v>9514207</v>
      </c>
      <c r="H230" s="43"/>
      <c r="I230" s="43"/>
      <c r="J230" s="44"/>
      <c r="K230" s="44"/>
      <c r="L230" s="44"/>
      <c r="M230" s="44"/>
      <c r="N230" s="43"/>
      <c r="O230" s="44"/>
      <c r="P230" s="43"/>
      <c r="Q230" s="44"/>
      <c r="R230" s="50"/>
      <c r="S230" s="44">
        <v>4018721</v>
      </c>
      <c r="T230" s="44"/>
      <c r="U230" s="44"/>
      <c r="V230" s="41">
        <v>4018722</v>
      </c>
      <c r="W230" s="41">
        <v>8062766.3399999999</v>
      </c>
      <c r="X230" s="41">
        <v>7303929</v>
      </c>
      <c r="Y230" s="41"/>
      <c r="Z230" s="41"/>
      <c r="AA230" s="41"/>
      <c r="AB230" s="41"/>
      <c r="AC230" s="41"/>
      <c r="AD230" s="45"/>
      <c r="AF230" s="46"/>
      <c r="AG230" s="56">
        <f t="shared" si="41"/>
        <v>28899624.34</v>
      </c>
      <c r="AH230" s="30">
        <f t="shared" si="42"/>
        <v>4018721</v>
      </c>
      <c r="AI230" s="43">
        <f t="shared" si="43"/>
        <v>0</v>
      </c>
      <c r="AJ230" s="47">
        <f t="shared" si="44"/>
        <v>32918345.34</v>
      </c>
      <c r="AK230" s="1">
        <f t="shared" si="45"/>
        <v>136020097.34</v>
      </c>
      <c r="AL230" s="33">
        <f t="shared" si="46"/>
        <v>0.37181065941514091</v>
      </c>
      <c r="AM230" s="34">
        <f t="shared" si="47"/>
        <v>37.115067077879559</v>
      </c>
      <c r="AN230" s="35">
        <f t="shared" si="48"/>
        <v>5.1611431943714745</v>
      </c>
      <c r="AO230" s="36">
        <f t="shared" si="49"/>
        <v>0</v>
      </c>
      <c r="AP230" s="37">
        <f t="shared" si="50"/>
        <v>31.928017421081261</v>
      </c>
      <c r="AQ230" s="37">
        <f t="shared" si="52"/>
        <v>5</v>
      </c>
      <c r="AR230" s="49">
        <v>179144</v>
      </c>
      <c r="AS230" s="61">
        <v>1</v>
      </c>
    </row>
    <row r="231" spans="1:45" x14ac:dyDescent="0.2">
      <c r="A231" s="64" t="s">
        <v>276</v>
      </c>
      <c r="B231" s="41">
        <v>36506641</v>
      </c>
      <c r="C231" s="27"/>
      <c r="D231" s="42">
        <v>21244435</v>
      </c>
      <c r="E231" s="4">
        <f t="shared" si="40"/>
        <v>57751076</v>
      </c>
      <c r="F231" s="28">
        <f t="shared" si="51"/>
        <v>0.22439257451217035</v>
      </c>
      <c r="G231" s="41">
        <v>4460695</v>
      </c>
      <c r="H231" s="43"/>
      <c r="I231" s="43"/>
      <c r="J231" s="44"/>
      <c r="K231" s="44"/>
      <c r="L231" s="44"/>
      <c r="M231" s="44"/>
      <c r="N231" s="43"/>
      <c r="O231" s="44"/>
      <c r="P231" s="43"/>
      <c r="Q231" s="44"/>
      <c r="R231" s="50"/>
      <c r="S231" s="44">
        <v>2204299</v>
      </c>
      <c r="T231" s="44"/>
      <c r="U231" s="44"/>
      <c r="V231" s="41">
        <v>2204300</v>
      </c>
      <c r="W231" s="41">
        <v>3780193.25</v>
      </c>
      <c r="X231" s="41">
        <v>3996127.28</v>
      </c>
      <c r="Y231" s="41"/>
      <c r="Z231" s="41"/>
      <c r="AA231" s="41"/>
      <c r="AB231" s="41"/>
      <c r="AC231" s="41"/>
      <c r="AD231" s="45"/>
      <c r="AF231" s="46"/>
      <c r="AG231" s="56">
        <f t="shared" si="41"/>
        <v>14441315.529999999</v>
      </c>
      <c r="AH231" s="30">
        <f t="shared" si="42"/>
        <v>2204299</v>
      </c>
      <c r="AI231" s="43">
        <f t="shared" si="43"/>
        <v>0</v>
      </c>
      <c r="AJ231" s="47">
        <f t="shared" si="44"/>
        <v>16645614.529999999</v>
      </c>
      <c r="AK231" s="1">
        <f t="shared" si="45"/>
        <v>74396690.530000001</v>
      </c>
      <c r="AL231" s="33">
        <f t="shared" si="46"/>
        <v>0.20336320224150389</v>
      </c>
      <c r="AM231" s="34">
        <f t="shared" si="47"/>
        <v>39.558050629747058</v>
      </c>
      <c r="AN231" s="35">
        <f t="shared" si="48"/>
        <v>6.0380767433519829</v>
      </c>
      <c r="AO231" s="36">
        <f t="shared" si="49"/>
        <v>0</v>
      </c>
      <c r="AP231" s="37">
        <f t="shared" si="50"/>
        <v>28.823037911882366</v>
      </c>
      <c r="AQ231" s="37">
        <f t="shared" si="52"/>
        <v>5</v>
      </c>
      <c r="AR231" s="49">
        <v>47711</v>
      </c>
      <c r="AS231" s="61">
        <v>1</v>
      </c>
    </row>
    <row r="232" spans="1:45" x14ac:dyDescent="0.2">
      <c r="A232" s="64" t="s">
        <v>277</v>
      </c>
      <c r="B232" s="41">
        <v>92317678</v>
      </c>
      <c r="C232" s="27"/>
      <c r="D232" s="42">
        <v>34795717</v>
      </c>
      <c r="E232" s="4">
        <f t="shared" si="40"/>
        <v>127113395</v>
      </c>
      <c r="F232" s="28">
        <f t="shared" si="51"/>
        <v>0.49390078825600481</v>
      </c>
      <c r="G232" s="41">
        <v>11280167</v>
      </c>
      <c r="H232" s="43"/>
      <c r="I232" s="43"/>
      <c r="J232" s="44"/>
      <c r="K232" s="44"/>
      <c r="L232" s="44"/>
      <c r="M232" s="44"/>
      <c r="N232" s="43"/>
      <c r="O232" s="44"/>
      <c r="P232" s="43"/>
      <c r="Q232" s="44"/>
      <c r="R232" s="50"/>
      <c r="S232" s="44">
        <v>4958008</v>
      </c>
      <c r="T232" s="44"/>
      <c r="U232" s="44"/>
      <c r="V232" s="41">
        <v>4958008</v>
      </c>
      <c r="W232" s="41">
        <v>9559320.0500000007</v>
      </c>
      <c r="X232" s="41">
        <v>9659633</v>
      </c>
      <c r="Y232" s="41"/>
      <c r="Z232" s="41"/>
      <c r="AA232" s="41"/>
      <c r="AB232" s="41"/>
      <c r="AC232" s="41"/>
      <c r="AD232" s="45"/>
      <c r="AF232" s="46"/>
      <c r="AG232" s="56">
        <f t="shared" si="41"/>
        <v>35457128.049999997</v>
      </c>
      <c r="AH232" s="30">
        <f t="shared" si="42"/>
        <v>4958008</v>
      </c>
      <c r="AI232" s="43">
        <f t="shared" si="43"/>
        <v>0</v>
      </c>
      <c r="AJ232" s="47">
        <f t="shared" si="44"/>
        <v>40415136.049999997</v>
      </c>
      <c r="AK232" s="1">
        <f t="shared" si="45"/>
        <v>167528531.05000001</v>
      </c>
      <c r="AL232" s="33">
        <f t="shared" si="46"/>
        <v>0.45793889887353323</v>
      </c>
      <c r="AM232" s="34">
        <f t="shared" si="47"/>
        <v>38.407733836199817</v>
      </c>
      <c r="AN232" s="35">
        <f t="shared" si="48"/>
        <v>5.3705943513873908</v>
      </c>
      <c r="AO232" s="36">
        <f t="shared" si="49"/>
        <v>0</v>
      </c>
      <c r="AP232" s="37">
        <f t="shared" si="50"/>
        <v>31.794553241222133</v>
      </c>
      <c r="AQ232" s="37">
        <f t="shared" si="52"/>
        <v>5</v>
      </c>
      <c r="AR232" s="49">
        <v>216024</v>
      </c>
      <c r="AS232" s="61">
        <v>1</v>
      </c>
    </row>
    <row r="233" spans="1:45" x14ac:dyDescent="0.2">
      <c r="A233" s="64" t="s">
        <v>278</v>
      </c>
      <c r="B233" s="41">
        <v>38944238</v>
      </c>
      <c r="C233" s="27"/>
      <c r="D233" s="42">
        <v>26048988</v>
      </c>
      <c r="E233" s="4">
        <f t="shared" si="40"/>
        <v>64993226</v>
      </c>
      <c r="F233" s="28">
        <f t="shared" si="51"/>
        <v>0.25253204473612451</v>
      </c>
      <c r="G233" s="41">
        <v>4758542</v>
      </c>
      <c r="H233" s="43"/>
      <c r="I233" s="43"/>
      <c r="J233" s="44"/>
      <c r="K233" s="44"/>
      <c r="L233" s="44"/>
      <c r="M233" s="44"/>
      <c r="N233" s="43"/>
      <c r="O233" s="44"/>
      <c r="P233" s="43"/>
      <c r="Q233" s="44"/>
      <c r="R233" s="50"/>
      <c r="S233" s="44">
        <v>1875428</v>
      </c>
      <c r="T233" s="44"/>
      <c r="U233" s="44"/>
      <c r="V233" s="41">
        <v>1875428</v>
      </c>
      <c r="W233" s="41">
        <v>4032601.84</v>
      </c>
      <c r="X233" s="41">
        <v>3653069</v>
      </c>
      <c r="Y233" s="41"/>
      <c r="Z233" s="41"/>
      <c r="AA233" s="41"/>
      <c r="AB233" s="41"/>
      <c r="AC233" s="41"/>
      <c r="AD233" s="45"/>
      <c r="AF233" s="46"/>
      <c r="AG233" s="56">
        <f t="shared" si="41"/>
        <v>14319640.84</v>
      </c>
      <c r="AH233" s="30">
        <f t="shared" si="42"/>
        <v>1875428</v>
      </c>
      <c r="AI233" s="43">
        <f t="shared" si="43"/>
        <v>0</v>
      </c>
      <c r="AJ233" s="47">
        <f t="shared" si="44"/>
        <v>16195068.84</v>
      </c>
      <c r="AK233" s="1">
        <f t="shared" si="45"/>
        <v>81188294.840000004</v>
      </c>
      <c r="AL233" s="33">
        <f t="shared" si="46"/>
        <v>0.22192803880882214</v>
      </c>
      <c r="AM233" s="34">
        <f t="shared" si="47"/>
        <v>36.769600781507137</v>
      </c>
      <c r="AN233" s="35">
        <f t="shared" si="48"/>
        <v>4.8156751712538322</v>
      </c>
      <c r="AO233" s="36">
        <f t="shared" si="49"/>
        <v>0</v>
      </c>
      <c r="AP233" s="37">
        <f t="shared" si="50"/>
        <v>24.918087371136185</v>
      </c>
      <c r="AQ233" s="37">
        <f t="shared" si="52"/>
        <v>5</v>
      </c>
      <c r="AR233" s="49">
        <v>40315</v>
      </c>
      <c r="AS233" s="61">
        <v>1</v>
      </c>
    </row>
    <row r="234" spans="1:45" x14ac:dyDescent="0.2">
      <c r="A234" s="64" t="s">
        <v>279</v>
      </c>
      <c r="B234" s="41">
        <v>28393632</v>
      </c>
      <c r="C234" s="27"/>
      <c r="D234" s="42">
        <v>16124560</v>
      </c>
      <c r="E234" s="4">
        <f t="shared" si="40"/>
        <v>44518192</v>
      </c>
      <c r="F234" s="28">
        <f t="shared" si="51"/>
        <v>0.17297602758963498</v>
      </c>
      <c r="G234" s="41">
        <v>3469378</v>
      </c>
      <c r="H234" s="43"/>
      <c r="I234" s="43"/>
      <c r="J234" s="44"/>
      <c r="K234" s="44"/>
      <c r="L234" s="44"/>
      <c r="M234" s="44"/>
      <c r="N234" s="43"/>
      <c r="O234" s="44"/>
      <c r="P234" s="43"/>
      <c r="Q234" s="44"/>
      <c r="R234" s="50"/>
      <c r="S234" s="44">
        <v>1242489</v>
      </c>
      <c r="T234" s="44"/>
      <c r="U234" s="44"/>
      <c r="V234" s="41">
        <v>1242489</v>
      </c>
      <c r="W234" s="41">
        <v>2940106.63</v>
      </c>
      <c r="X234" s="41">
        <v>3579993.9</v>
      </c>
      <c r="Y234" s="41"/>
      <c r="Z234" s="41"/>
      <c r="AA234" s="41"/>
      <c r="AB234" s="41"/>
      <c r="AC234" s="41"/>
      <c r="AD234" s="45"/>
      <c r="AF234" s="46"/>
      <c r="AG234" s="56">
        <f t="shared" si="41"/>
        <v>11231967.529999999</v>
      </c>
      <c r="AH234" s="30">
        <f t="shared" si="42"/>
        <v>1242489</v>
      </c>
      <c r="AI234" s="43">
        <f t="shared" si="43"/>
        <v>0</v>
      </c>
      <c r="AJ234" s="47">
        <f t="shared" si="44"/>
        <v>12474456.529999999</v>
      </c>
      <c r="AK234" s="1">
        <f t="shared" si="45"/>
        <v>56992648.530000001</v>
      </c>
      <c r="AL234" s="33">
        <f t="shared" si="46"/>
        <v>0.15578928883418092</v>
      </c>
      <c r="AM234" s="34">
        <f t="shared" si="47"/>
        <v>39.558051361657427</v>
      </c>
      <c r="AN234" s="35">
        <f t="shared" si="48"/>
        <v>4.3759424648456386</v>
      </c>
      <c r="AO234" s="36">
        <f t="shared" si="49"/>
        <v>0</v>
      </c>
      <c r="AP234" s="37">
        <f t="shared" si="50"/>
        <v>28.021031334785562</v>
      </c>
      <c r="AQ234" s="37">
        <f t="shared" si="52"/>
        <v>5</v>
      </c>
      <c r="AR234" s="49">
        <v>25492</v>
      </c>
      <c r="AS234" s="61">
        <v>1</v>
      </c>
    </row>
    <row r="235" spans="1:45" x14ac:dyDescent="0.2">
      <c r="A235" s="64" t="s">
        <v>280</v>
      </c>
      <c r="B235" s="41">
        <v>39992552</v>
      </c>
      <c r="C235" s="27"/>
      <c r="D235" s="42">
        <v>25301021</v>
      </c>
      <c r="E235" s="4">
        <f t="shared" si="40"/>
        <v>65293573</v>
      </c>
      <c r="F235" s="28">
        <f t="shared" si="51"/>
        <v>0.25369904700248935</v>
      </c>
      <c r="G235" s="41">
        <v>4886634</v>
      </c>
      <c r="H235" s="43"/>
      <c r="I235" s="43"/>
      <c r="J235" s="44"/>
      <c r="K235" s="44"/>
      <c r="L235" s="44"/>
      <c r="M235" s="44"/>
      <c r="N235" s="43"/>
      <c r="O235" s="44"/>
      <c r="P235" s="43"/>
      <c r="Q235" s="44"/>
      <c r="R235" s="50"/>
      <c r="S235" s="44">
        <v>4482568</v>
      </c>
      <c r="T235" s="44"/>
      <c r="U235" s="44"/>
      <c r="V235" s="41">
        <v>4482567</v>
      </c>
      <c r="W235" s="41">
        <v>4141152.68</v>
      </c>
      <c r="X235" s="41">
        <v>2309920.66</v>
      </c>
      <c r="Y235" s="41"/>
      <c r="Z235" s="41"/>
      <c r="AA235" s="41"/>
      <c r="AB235" s="41"/>
      <c r="AC235" s="41"/>
      <c r="AD235" s="45"/>
      <c r="AF235" s="46"/>
      <c r="AG235" s="56">
        <f t="shared" si="41"/>
        <v>15820274.34</v>
      </c>
      <c r="AH235" s="30">
        <f t="shared" si="42"/>
        <v>4482568</v>
      </c>
      <c r="AI235" s="43">
        <f t="shared" si="43"/>
        <v>0</v>
      </c>
      <c r="AJ235" s="47">
        <f t="shared" si="44"/>
        <v>20302842.34</v>
      </c>
      <c r="AK235" s="1">
        <f t="shared" si="45"/>
        <v>85596415.340000004</v>
      </c>
      <c r="AL235" s="33">
        <f t="shared" si="46"/>
        <v>0.23397762722949161</v>
      </c>
      <c r="AM235" s="34">
        <f t="shared" si="47"/>
        <v>39.558051559200322</v>
      </c>
      <c r="AN235" s="35">
        <f t="shared" si="48"/>
        <v>11.20850702400787</v>
      </c>
      <c r="AO235" s="36">
        <f t="shared" si="49"/>
        <v>0</v>
      </c>
      <c r="AP235" s="37">
        <f t="shared" si="50"/>
        <v>31.094702598064284</v>
      </c>
      <c r="AQ235" s="37">
        <f t="shared" si="52"/>
        <v>5</v>
      </c>
      <c r="AR235" s="49">
        <v>52807</v>
      </c>
      <c r="AS235" s="61">
        <v>1</v>
      </c>
    </row>
    <row r="236" spans="1:45" x14ac:dyDescent="0.2">
      <c r="A236" s="64" t="s">
        <v>281</v>
      </c>
      <c r="B236" s="41">
        <v>82766218</v>
      </c>
      <c r="C236" s="27"/>
      <c r="D236" s="42">
        <v>28896947</v>
      </c>
      <c r="E236" s="4">
        <f t="shared" si="40"/>
        <v>111663165</v>
      </c>
      <c r="F236" s="28">
        <f t="shared" si="51"/>
        <v>0.4338687139357762</v>
      </c>
      <c r="G236" s="41">
        <v>10113088</v>
      </c>
      <c r="H236" s="43"/>
      <c r="I236" s="43"/>
      <c r="J236" s="44"/>
      <c r="K236" s="44"/>
      <c r="L236" s="44"/>
      <c r="M236" s="44"/>
      <c r="N236" s="43"/>
      <c r="O236" s="44"/>
      <c r="P236" s="43"/>
      <c r="Q236" s="44"/>
      <c r="R236" s="50"/>
      <c r="S236" s="44">
        <v>9307334</v>
      </c>
      <c r="T236" s="44"/>
      <c r="U236" s="44"/>
      <c r="V236" s="41">
        <v>9307334</v>
      </c>
      <c r="W236" s="41">
        <v>8570284.4600000009</v>
      </c>
      <c r="X236" s="41">
        <v>4749996.37</v>
      </c>
      <c r="Y236" s="41"/>
      <c r="Z236" s="41"/>
      <c r="AA236" s="41"/>
      <c r="AB236" s="41"/>
      <c r="AC236" s="41"/>
      <c r="AD236" s="45"/>
      <c r="AF236" s="46"/>
      <c r="AG236" s="56">
        <f t="shared" si="41"/>
        <v>32740702.830000002</v>
      </c>
      <c r="AH236" s="30">
        <f t="shared" si="42"/>
        <v>9307334</v>
      </c>
      <c r="AI236" s="43">
        <f t="shared" si="43"/>
        <v>0</v>
      </c>
      <c r="AJ236" s="47">
        <f t="shared" si="44"/>
        <v>42048036.829999998</v>
      </c>
      <c r="AK236" s="1">
        <f t="shared" si="45"/>
        <v>153711201.82999998</v>
      </c>
      <c r="AL236" s="33">
        <f t="shared" si="46"/>
        <v>0.42016925755499618</v>
      </c>
      <c r="AM236" s="34">
        <f t="shared" si="47"/>
        <v>39.558051124191756</v>
      </c>
      <c r="AN236" s="35">
        <f t="shared" si="48"/>
        <v>11.24532958603956</v>
      </c>
      <c r="AO236" s="36">
        <f t="shared" si="49"/>
        <v>0</v>
      </c>
      <c r="AP236" s="37">
        <f t="shared" si="50"/>
        <v>37.656139184304863</v>
      </c>
      <c r="AQ236" s="37">
        <f t="shared" si="52"/>
        <v>5</v>
      </c>
      <c r="AR236" s="49">
        <v>196015</v>
      </c>
      <c r="AS236" s="61">
        <v>1</v>
      </c>
    </row>
    <row r="237" spans="1:45" x14ac:dyDescent="0.2">
      <c r="A237" s="64" t="s">
        <v>282</v>
      </c>
      <c r="B237" s="41">
        <v>30051692</v>
      </c>
      <c r="C237" s="27"/>
      <c r="D237" s="42">
        <v>18511840</v>
      </c>
      <c r="E237" s="4">
        <f t="shared" si="40"/>
        <v>48563532</v>
      </c>
      <c r="F237" s="28">
        <f t="shared" si="51"/>
        <v>0.18869425000642706</v>
      </c>
      <c r="G237" s="41">
        <v>3671974</v>
      </c>
      <c r="H237" s="43"/>
      <c r="I237" s="43"/>
      <c r="J237" s="44"/>
      <c r="K237" s="44"/>
      <c r="L237" s="44"/>
      <c r="M237" s="44"/>
      <c r="N237" s="43"/>
      <c r="O237" s="44"/>
      <c r="P237" s="43"/>
      <c r="Q237" s="44"/>
      <c r="R237" s="50"/>
      <c r="S237" s="44">
        <v>1431011</v>
      </c>
      <c r="T237" s="44"/>
      <c r="U237" s="44"/>
      <c r="V237" s="41">
        <v>1431010</v>
      </c>
      <c r="W237" s="41">
        <v>3111795.59</v>
      </c>
      <c r="X237" s="41">
        <v>3673084.13</v>
      </c>
      <c r="Y237" s="41"/>
      <c r="Z237" s="41"/>
      <c r="AA237" s="41"/>
      <c r="AB237" s="41"/>
      <c r="AC237" s="41"/>
      <c r="AD237" s="45"/>
      <c r="AF237" s="46"/>
      <c r="AG237" s="56">
        <f t="shared" si="41"/>
        <v>11887863.719999999</v>
      </c>
      <c r="AH237" s="30">
        <f t="shared" si="42"/>
        <v>1431011</v>
      </c>
      <c r="AI237" s="43">
        <f t="shared" si="43"/>
        <v>0</v>
      </c>
      <c r="AJ237" s="47">
        <f t="shared" si="44"/>
        <v>13318874.719999999</v>
      </c>
      <c r="AK237" s="1">
        <f t="shared" si="45"/>
        <v>61882406.719999999</v>
      </c>
      <c r="AL237" s="33">
        <f t="shared" si="46"/>
        <v>0.1691554329008183</v>
      </c>
      <c r="AM237" s="34">
        <f t="shared" si="47"/>
        <v>39.558051240509187</v>
      </c>
      <c r="AN237" s="35">
        <f t="shared" si="48"/>
        <v>4.7618317131694283</v>
      </c>
      <c r="AO237" s="36">
        <f t="shared" si="49"/>
        <v>0</v>
      </c>
      <c r="AP237" s="37">
        <f t="shared" si="50"/>
        <v>27.425671427687753</v>
      </c>
      <c r="AQ237" s="37">
        <f t="shared" si="52"/>
        <v>5</v>
      </c>
      <c r="AR237" s="49">
        <v>17998</v>
      </c>
      <c r="AS237" s="61">
        <v>1</v>
      </c>
    </row>
    <row r="238" spans="1:45" x14ac:dyDescent="0.2">
      <c r="A238" s="64" t="s">
        <v>283</v>
      </c>
      <c r="B238" s="41">
        <v>29936013</v>
      </c>
      <c r="C238" s="27"/>
      <c r="D238" s="42">
        <v>21361735</v>
      </c>
      <c r="E238" s="4">
        <f t="shared" si="40"/>
        <v>51297748</v>
      </c>
      <c r="F238" s="28">
        <f t="shared" si="51"/>
        <v>0.19931808266908371</v>
      </c>
      <c r="G238" s="41">
        <v>3657839</v>
      </c>
      <c r="H238" s="43"/>
      <c r="I238" s="43"/>
      <c r="J238" s="44"/>
      <c r="K238" s="44"/>
      <c r="L238" s="44"/>
      <c r="M238" s="44"/>
      <c r="N238" s="43"/>
      <c r="O238" s="44"/>
      <c r="P238" s="43"/>
      <c r="Q238" s="44"/>
      <c r="R238" s="50"/>
      <c r="S238" s="44">
        <v>1924825</v>
      </c>
      <c r="T238" s="44"/>
      <c r="U238" s="44"/>
      <c r="V238" s="41">
        <v>1924824</v>
      </c>
      <c r="W238" s="41">
        <v>3099817.19</v>
      </c>
      <c r="X238" s="41">
        <v>3159622.67</v>
      </c>
      <c r="Y238" s="41"/>
      <c r="Z238" s="41"/>
      <c r="AA238" s="41"/>
      <c r="AB238" s="41"/>
      <c r="AC238" s="41"/>
      <c r="AD238" s="45"/>
      <c r="AF238" s="46"/>
      <c r="AG238" s="56">
        <f t="shared" si="41"/>
        <v>11842102.859999999</v>
      </c>
      <c r="AH238" s="30">
        <f t="shared" si="42"/>
        <v>1924825</v>
      </c>
      <c r="AI238" s="43">
        <f t="shared" si="43"/>
        <v>0</v>
      </c>
      <c r="AJ238" s="47">
        <f t="shared" si="44"/>
        <v>13766927.859999999</v>
      </c>
      <c r="AK238" s="1">
        <f t="shared" si="45"/>
        <v>65064675.859999999</v>
      </c>
      <c r="AL238" s="33">
        <f t="shared" si="46"/>
        <v>0.17785415912229932</v>
      </c>
      <c r="AM238" s="34">
        <f t="shared" si="47"/>
        <v>39.558049563914871</v>
      </c>
      <c r="AN238" s="35">
        <f t="shared" si="48"/>
        <v>6.4297974483108353</v>
      </c>
      <c r="AO238" s="36">
        <f t="shared" si="49"/>
        <v>0</v>
      </c>
      <c r="AP238" s="37">
        <f t="shared" si="50"/>
        <v>26.83729480678177</v>
      </c>
      <c r="AQ238" s="37">
        <f t="shared" si="52"/>
        <v>5</v>
      </c>
      <c r="AR238" s="49">
        <v>25166</v>
      </c>
      <c r="AS238" s="61">
        <v>1</v>
      </c>
    </row>
    <row r="239" spans="1:45" x14ac:dyDescent="0.2">
      <c r="A239" s="64" t="s">
        <v>284</v>
      </c>
      <c r="B239" s="41">
        <v>26595015</v>
      </c>
      <c r="C239" s="27"/>
      <c r="D239" s="42">
        <v>22393546</v>
      </c>
      <c r="E239" s="4">
        <f t="shared" si="40"/>
        <v>48988561</v>
      </c>
      <c r="F239" s="28">
        <f t="shared" si="51"/>
        <v>0.19034570584341151</v>
      </c>
      <c r="G239" s="41">
        <v>3249607</v>
      </c>
      <c r="H239" s="43"/>
      <c r="I239" s="43"/>
      <c r="J239" s="44"/>
      <c r="K239" s="44"/>
      <c r="L239" s="44"/>
      <c r="M239" s="44"/>
      <c r="N239" s="43"/>
      <c r="O239" s="44"/>
      <c r="P239" s="43"/>
      <c r="Q239" s="44"/>
      <c r="R239" s="50"/>
      <c r="S239" s="44">
        <v>2083219</v>
      </c>
      <c r="T239" s="44"/>
      <c r="U239" s="44"/>
      <c r="V239" s="41">
        <v>2083220</v>
      </c>
      <c r="W239" s="41">
        <v>2753863.22</v>
      </c>
      <c r="X239" s="41">
        <v>2433778.85</v>
      </c>
      <c r="Y239" s="41"/>
      <c r="Z239" s="41"/>
      <c r="AA239" s="41"/>
      <c r="AB239" s="41"/>
      <c r="AC239" s="41"/>
      <c r="AD239" s="45"/>
      <c r="AF239" s="46"/>
      <c r="AG239" s="56">
        <f t="shared" si="41"/>
        <v>10520469.07</v>
      </c>
      <c r="AH239" s="30">
        <f t="shared" si="42"/>
        <v>2083219</v>
      </c>
      <c r="AI239" s="43">
        <f t="shared" si="43"/>
        <v>0</v>
      </c>
      <c r="AJ239" s="47">
        <f t="shared" si="44"/>
        <v>12603688.07</v>
      </c>
      <c r="AK239" s="1">
        <f t="shared" si="45"/>
        <v>61592249.07</v>
      </c>
      <c r="AL239" s="33">
        <f t="shared" si="46"/>
        <v>0.16836228755472157</v>
      </c>
      <c r="AM239" s="34">
        <f t="shared" si="47"/>
        <v>39.55804901783285</v>
      </c>
      <c r="AN239" s="35">
        <f t="shared" si="48"/>
        <v>7.8331183494350354</v>
      </c>
      <c r="AO239" s="36">
        <f t="shared" si="49"/>
        <v>0</v>
      </c>
      <c r="AP239" s="37">
        <f t="shared" si="50"/>
        <v>25.727818520735891</v>
      </c>
      <c r="AQ239" s="37">
        <f t="shared" si="52"/>
        <v>5</v>
      </c>
      <c r="AR239" s="49">
        <v>20033</v>
      </c>
      <c r="AS239" s="61">
        <v>0</v>
      </c>
    </row>
    <row r="240" spans="1:45" x14ac:dyDescent="0.2">
      <c r="A240" s="64" t="s">
        <v>285</v>
      </c>
      <c r="B240" s="41">
        <v>27946307</v>
      </c>
      <c r="C240" s="27"/>
      <c r="D240" s="42">
        <v>16581248</v>
      </c>
      <c r="E240" s="4">
        <f t="shared" si="40"/>
        <v>44527555</v>
      </c>
      <c r="F240" s="28">
        <f t="shared" si="51"/>
        <v>0.17301240765076417</v>
      </c>
      <c r="G240" s="41">
        <v>3414720</v>
      </c>
      <c r="H240" s="43"/>
      <c r="I240" s="43"/>
      <c r="J240" s="44"/>
      <c r="K240" s="44"/>
      <c r="L240" s="44"/>
      <c r="M240" s="44"/>
      <c r="N240" s="43"/>
      <c r="O240" s="44"/>
      <c r="P240" s="43"/>
      <c r="Q240" s="44"/>
      <c r="R240" s="50"/>
      <c r="S240" s="44">
        <v>2003682</v>
      </c>
      <c r="T240" s="44"/>
      <c r="U240" s="44"/>
      <c r="V240" s="41">
        <v>2003683</v>
      </c>
      <c r="W240" s="41">
        <v>2893786.9</v>
      </c>
      <c r="X240" s="41">
        <v>2742824.39</v>
      </c>
      <c r="Y240" s="41"/>
      <c r="Z240" s="41"/>
      <c r="AA240" s="41"/>
      <c r="AB240" s="41"/>
      <c r="AC240" s="41"/>
      <c r="AD240" s="45"/>
      <c r="AF240" s="46"/>
      <c r="AG240" s="56">
        <f t="shared" si="41"/>
        <v>11055014.290000001</v>
      </c>
      <c r="AH240" s="30">
        <f t="shared" si="42"/>
        <v>2003682</v>
      </c>
      <c r="AI240" s="43">
        <f t="shared" si="43"/>
        <v>0</v>
      </c>
      <c r="AJ240" s="47">
        <f t="shared" si="44"/>
        <v>13058696.290000001</v>
      </c>
      <c r="AK240" s="1">
        <f t="shared" si="45"/>
        <v>57586251.289999999</v>
      </c>
      <c r="AL240" s="33">
        <f t="shared" si="46"/>
        <v>0.1574119007712578</v>
      </c>
      <c r="AM240" s="34">
        <f t="shared" si="47"/>
        <v>39.558050693424363</v>
      </c>
      <c r="AN240" s="35">
        <f t="shared" si="48"/>
        <v>7.169755918018077</v>
      </c>
      <c r="AO240" s="36">
        <f t="shared" si="49"/>
        <v>0</v>
      </c>
      <c r="AP240" s="37">
        <f t="shared" si="50"/>
        <v>29.327225108138101</v>
      </c>
      <c r="AQ240" s="37">
        <f t="shared" si="52"/>
        <v>5</v>
      </c>
      <c r="AR240" s="49">
        <v>18891</v>
      </c>
      <c r="AS240" s="61">
        <v>1</v>
      </c>
    </row>
    <row r="241" spans="1:45" x14ac:dyDescent="0.2">
      <c r="A241" s="64" t="s">
        <v>286</v>
      </c>
      <c r="B241" s="41">
        <v>34848040</v>
      </c>
      <c r="C241" s="27"/>
      <c r="D241" s="42">
        <v>18651944</v>
      </c>
      <c r="E241" s="4">
        <f t="shared" si="40"/>
        <v>53499984</v>
      </c>
      <c r="F241" s="28">
        <f t="shared" si="51"/>
        <v>0.20787489996065045</v>
      </c>
      <c r="G241" s="41">
        <v>4258033</v>
      </c>
      <c r="H241" s="43"/>
      <c r="I241" s="43"/>
      <c r="J241" s="44"/>
      <c r="K241" s="44"/>
      <c r="L241" s="44"/>
      <c r="M241" s="44"/>
      <c r="N241" s="43"/>
      <c r="O241" s="44"/>
      <c r="P241" s="43"/>
      <c r="Q241" s="44"/>
      <c r="R241" s="50"/>
      <c r="S241" s="44">
        <v>2488689</v>
      </c>
      <c r="T241" s="44"/>
      <c r="U241" s="44"/>
      <c r="V241" s="41">
        <v>2488689</v>
      </c>
      <c r="W241" s="41">
        <v>3608448.32</v>
      </c>
      <c r="X241" s="41">
        <v>3430035.23</v>
      </c>
      <c r="Y241" s="41"/>
      <c r="Z241" s="41"/>
      <c r="AA241" s="41"/>
      <c r="AB241" s="41"/>
      <c r="AC241" s="41"/>
      <c r="AD241" s="45"/>
      <c r="AF241" s="46"/>
      <c r="AG241" s="56">
        <f t="shared" si="41"/>
        <v>13785205.550000001</v>
      </c>
      <c r="AH241" s="30">
        <f t="shared" si="42"/>
        <v>2488689</v>
      </c>
      <c r="AI241" s="43">
        <f t="shared" si="43"/>
        <v>0</v>
      </c>
      <c r="AJ241" s="47">
        <f t="shared" si="44"/>
        <v>16273894.550000001</v>
      </c>
      <c r="AK241" s="1">
        <f t="shared" si="45"/>
        <v>69773878.549999997</v>
      </c>
      <c r="AL241" s="33">
        <f t="shared" si="46"/>
        <v>0.19072675509693512</v>
      </c>
      <c r="AM241" s="34">
        <f t="shared" si="47"/>
        <v>39.558051327994349</v>
      </c>
      <c r="AN241" s="35">
        <f t="shared" si="48"/>
        <v>7.1415465546986283</v>
      </c>
      <c r="AO241" s="36">
        <f t="shared" si="49"/>
        <v>0</v>
      </c>
      <c r="AP241" s="37">
        <f t="shared" si="50"/>
        <v>30.418503583103877</v>
      </c>
      <c r="AQ241" s="37">
        <f t="shared" si="52"/>
        <v>5</v>
      </c>
      <c r="AR241" s="49">
        <v>44745</v>
      </c>
      <c r="AS241" s="61">
        <v>1</v>
      </c>
    </row>
    <row r="242" spans="1:45" x14ac:dyDescent="0.2">
      <c r="A242" s="64" t="s">
        <v>287</v>
      </c>
      <c r="B242" s="41">
        <v>44810544</v>
      </c>
      <c r="C242" s="27"/>
      <c r="D242" s="42">
        <v>24892514</v>
      </c>
      <c r="E242" s="4">
        <f t="shared" si="40"/>
        <v>69703058</v>
      </c>
      <c r="F242" s="28">
        <f t="shared" si="51"/>
        <v>0.27083215966384994</v>
      </c>
      <c r="G242" s="41">
        <v>5475336</v>
      </c>
      <c r="H242" s="43"/>
      <c r="I242" s="43"/>
      <c r="J242" s="44"/>
      <c r="K242" s="44"/>
      <c r="L242" s="44"/>
      <c r="M242" s="44"/>
      <c r="N242" s="43"/>
      <c r="O242" s="44"/>
      <c r="P242" s="43"/>
      <c r="Q242" s="44"/>
      <c r="R242" s="50"/>
      <c r="S242" s="44">
        <v>3603036</v>
      </c>
      <c r="T242" s="44"/>
      <c r="U242" s="44"/>
      <c r="V242" s="41">
        <v>3603035</v>
      </c>
      <c r="W242" s="41">
        <v>4640046.5999999996</v>
      </c>
      <c r="X242" s="41">
        <v>4007758.82</v>
      </c>
      <c r="Y242" s="41"/>
      <c r="Z242" s="41"/>
      <c r="AA242" s="41"/>
      <c r="AB242" s="41"/>
      <c r="AC242" s="41"/>
      <c r="AD242" s="45"/>
      <c r="AF242" s="46"/>
      <c r="AG242" s="56">
        <f t="shared" si="41"/>
        <v>17726176.419999998</v>
      </c>
      <c r="AH242" s="30">
        <f t="shared" si="42"/>
        <v>3603036</v>
      </c>
      <c r="AI242" s="43">
        <f t="shared" si="43"/>
        <v>0</v>
      </c>
      <c r="AJ242" s="47">
        <f t="shared" si="44"/>
        <v>21329212.419999998</v>
      </c>
      <c r="AK242" s="1">
        <f t="shared" si="45"/>
        <v>91032270.420000002</v>
      </c>
      <c r="AL242" s="33">
        <f t="shared" si="46"/>
        <v>0.24883652603418749</v>
      </c>
      <c r="AM242" s="34">
        <f t="shared" si="47"/>
        <v>39.558047811247278</v>
      </c>
      <c r="AN242" s="35">
        <f t="shared" si="48"/>
        <v>8.0405986591013043</v>
      </c>
      <c r="AO242" s="36">
        <f t="shared" si="49"/>
        <v>0</v>
      </c>
      <c r="AP242" s="37">
        <f t="shared" si="50"/>
        <v>30.600109998043411</v>
      </c>
      <c r="AQ242" s="37">
        <f t="shared" si="52"/>
        <v>5</v>
      </c>
      <c r="AR242" s="49">
        <v>70289</v>
      </c>
      <c r="AS242" s="61">
        <v>1</v>
      </c>
    </row>
    <row r="243" spans="1:45" x14ac:dyDescent="0.2">
      <c r="A243" s="64" t="s">
        <v>288</v>
      </c>
      <c r="B243" s="41">
        <v>30030242</v>
      </c>
      <c r="C243" s="27"/>
      <c r="D243" s="42">
        <v>20982343</v>
      </c>
      <c r="E243" s="4">
        <f t="shared" si="40"/>
        <v>51012585</v>
      </c>
      <c r="F243" s="28">
        <f t="shared" si="51"/>
        <v>0.19821007803683038</v>
      </c>
      <c r="G243" s="41">
        <v>3669353</v>
      </c>
      <c r="H243" s="43"/>
      <c r="I243" s="43"/>
      <c r="J243" s="44">
        <v>461046</v>
      </c>
      <c r="K243" s="44"/>
      <c r="L243" s="44">
        <v>1123286.8999999999</v>
      </c>
      <c r="M243" s="44"/>
      <c r="N243" s="43"/>
      <c r="O243" s="44"/>
      <c r="P243" s="43"/>
      <c r="Q243" s="44"/>
      <c r="R243" s="50"/>
      <c r="S243" s="44">
        <v>1388042</v>
      </c>
      <c r="T243" s="44"/>
      <c r="U243" s="44"/>
      <c r="V243" s="41">
        <v>1388042</v>
      </c>
      <c r="W243" s="41">
        <v>3109574.47</v>
      </c>
      <c r="X243" s="41">
        <v>3712408.98</v>
      </c>
      <c r="Y243" s="41"/>
      <c r="Z243" s="41">
        <v>782951</v>
      </c>
      <c r="AA243" s="41"/>
      <c r="AB243" s="41"/>
      <c r="AC243" s="41"/>
      <c r="AD243" s="45"/>
      <c r="AF243" s="46"/>
      <c r="AG243" s="56">
        <f t="shared" ref="AG243:AG304" si="53">G243+V243+W243+X243+Y243</f>
        <v>11879378.450000001</v>
      </c>
      <c r="AH243" s="30">
        <f t="shared" si="42"/>
        <v>3755325.9</v>
      </c>
      <c r="AI243" s="43">
        <f t="shared" ref="AI243:AI304" si="54">H243+I243+N243+P243+R243</f>
        <v>0</v>
      </c>
      <c r="AJ243" s="47">
        <f t="shared" ref="AJ243:AJ304" si="55">AG243+AI243+AH243</f>
        <v>15634704.350000001</v>
      </c>
      <c r="AK243" s="1">
        <f t="shared" si="45"/>
        <v>66647289.350000001</v>
      </c>
      <c r="AL243" s="33">
        <f t="shared" si="46"/>
        <v>0.1821802298781916</v>
      </c>
      <c r="AM243" s="34">
        <f t="shared" si="47"/>
        <v>39.558051014041119</v>
      </c>
      <c r="AN243" s="35">
        <f t="shared" si="48"/>
        <v>12.50514697816954</v>
      </c>
      <c r="AO243" s="36">
        <f t="shared" si="49"/>
        <v>0</v>
      </c>
      <c r="AP243" s="37">
        <f t="shared" si="50"/>
        <v>30.648720016835064</v>
      </c>
      <c r="AQ243" s="37">
        <f t="shared" si="52"/>
        <v>8</v>
      </c>
      <c r="AR243" s="49">
        <v>29189</v>
      </c>
      <c r="AS243" s="61">
        <v>1</v>
      </c>
    </row>
    <row r="244" spans="1:45" x14ac:dyDescent="0.2">
      <c r="A244" s="64" t="s">
        <v>289</v>
      </c>
      <c r="B244" s="41">
        <v>26984380</v>
      </c>
      <c r="C244" s="27"/>
      <c r="D244" s="42">
        <v>17993287</v>
      </c>
      <c r="E244" s="4">
        <f t="shared" ref="E244:E305" si="56">+B244+D244</f>
        <v>44977667</v>
      </c>
      <c r="F244" s="28">
        <f t="shared" si="51"/>
        <v>0.17476132381812393</v>
      </c>
      <c r="G244" s="41">
        <v>3297183</v>
      </c>
      <c r="H244" s="43"/>
      <c r="I244" s="43"/>
      <c r="J244" s="44"/>
      <c r="K244" s="44"/>
      <c r="L244" s="44"/>
      <c r="M244" s="44"/>
      <c r="N244" s="43"/>
      <c r="O244" s="44"/>
      <c r="P244" s="43"/>
      <c r="Q244" s="44"/>
      <c r="R244" s="50"/>
      <c r="S244" s="44">
        <v>4436269</v>
      </c>
      <c r="T244" s="44"/>
      <c r="U244" s="44"/>
      <c r="V244" s="41">
        <v>4436269</v>
      </c>
      <c r="W244" s="41">
        <v>2794181.19</v>
      </c>
      <c r="X244" s="41">
        <v>146861.03</v>
      </c>
      <c r="Y244" s="41"/>
      <c r="Z244" s="41"/>
      <c r="AA244" s="41"/>
      <c r="AB244" s="41"/>
      <c r="AC244" s="41"/>
      <c r="AD244" s="45"/>
      <c r="AF244" s="46"/>
      <c r="AG244" s="56">
        <f t="shared" si="53"/>
        <v>10674494.219999999</v>
      </c>
      <c r="AH244" s="30">
        <f t="shared" ref="AH244:AH305" si="57">J244+K244+L244+M244+O244+Q244+S244+T244+U244+Z244+AA244+AB244+AC244+AD244+AE244+AF244</f>
        <v>4436269</v>
      </c>
      <c r="AI244" s="43">
        <f t="shared" si="54"/>
        <v>0</v>
      </c>
      <c r="AJ244" s="47">
        <f t="shared" si="55"/>
        <v>15110763.219999999</v>
      </c>
      <c r="AK244" s="1">
        <f t="shared" ref="AK244:AK305" si="58">+AJ244+E244</f>
        <v>60088430.219999999</v>
      </c>
      <c r="AL244" s="33">
        <f t="shared" ref="AL244:AL305" si="59">+(AK244/$AK$6)*100</f>
        <v>0.16425160178700163</v>
      </c>
      <c r="AM244" s="34">
        <f t="shared" ref="AM244:AM305" si="60">(AG244/B244)*100</f>
        <v>39.558048841589091</v>
      </c>
      <c r="AN244" s="35">
        <f t="shared" ref="AN244:AN305" si="61">(AH244/B244)*100</f>
        <v>16.440136849540362</v>
      </c>
      <c r="AO244" s="36">
        <f t="shared" ref="AO244:AO305" si="62">(AI244/B244)*100</f>
        <v>0</v>
      </c>
      <c r="AP244" s="37">
        <f t="shared" ref="AP244:AP305" si="63">(AJ244/E244)*100</f>
        <v>33.596147216795394</v>
      </c>
      <c r="AQ244" s="37">
        <f t="shared" si="52"/>
        <v>5</v>
      </c>
      <c r="AR244" s="49">
        <v>21734</v>
      </c>
      <c r="AS244" s="61">
        <v>1</v>
      </c>
    </row>
    <row r="245" spans="1:45" x14ac:dyDescent="0.2">
      <c r="A245" s="64" t="s">
        <v>290</v>
      </c>
      <c r="B245" s="41">
        <v>37286123</v>
      </c>
      <c r="C245" s="27"/>
      <c r="D245" s="42">
        <v>23689222</v>
      </c>
      <c r="E245" s="4">
        <f t="shared" si="56"/>
        <v>60975345</v>
      </c>
      <c r="F245" s="28">
        <f t="shared" ref="F245:F306" si="64">(E245/$E$6)*100</f>
        <v>0.23692051462933425</v>
      </c>
      <c r="G245" s="41">
        <v>4555939</v>
      </c>
      <c r="H245" s="43"/>
      <c r="I245" s="43"/>
      <c r="J245" s="44"/>
      <c r="K245" s="44"/>
      <c r="L245" s="44"/>
      <c r="M245" s="44"/>
      <c r="N245" s="43"/>
      <c r="O245" s="44"/>
      <c r="P245" s="43"/>
      <c r="Q245" s="44"/>
      <c r="R245" s="50"/>
      <c r="S245" s="44">
        <v>3029497</v>
      </c>
      <c r="T245" s="44"/>
      <c r="U245" s="44"/>
      <c r="V245" s="41">
        <v>3029496</v>
      </c>
      <c r="W245" s="41">
        <v>3860907.09</v>
      </c>
      <c r="X245" s="41">
        <v>3303321.41</v>
      </c>
      <c r="Y245" s="41"/>
      <c r="Z245" s="41"/>
      <c r="AA245" s="41"/>
      <c r="AB245" s="41"/>
      <c r="AC245" s="41"/>
      <c r="AD245" s="45"/>
      <c r="AF245" s="46"/>
      <c r="AG245" s="56">
        <f t="shared" si="53"/>
        <v>14749663.5</v>
      </c>
      <c r="AH245" s="30">
        <f t="shared" si="57"/>
        <v>3029497</v>
      </c>
      <c r="AI245" s="43">
        <f t="shared" si="54"/>
        <v>0</v>
      </c>
      <c r="AJ245" s="47">
        <f t="shared" si="55"/>
        <v>17779160.5</v>
      </c>
      <c r="AK245" s="1">
        <f t="shared" si="58"/>
        <v>78754505.5</v>
      </c>
      <c r="AL245" s="33">
        <f t="shared" si="59"/>
        <v>0.21527528059823944</v>
      </c>
      <c r="AM245" s="34">
        <f t="shared" si="60"/>
        <v>39.558050859833294</v>
      </c>
      <c r="AN245" s="35">
        <f t="shared" si="61"/>
        <v>8.1249986757807999</v>
      </c>
      <c r="AO245" s="36">
        <f t="shared" si="62"/>
        <v>0</v>
      </c>
      <c r="AP245" s="37">
        <f t="shared" si="63"/>
        <v>29.157949823818136</v>
      </c>
      <c r="AQ245" s="37">
        <f t="shared" si="52"/>
        <v>5</v>
      </c>
      <c r="AR245" s="49">
        <v>51990</v>
      </c>
      <c r="AS245" s="61">
        <v>0</v>
      </c>
    </row>
    <row r="246" spans="1:45" x14ac:dyDescent="0.2">
      <c r="A246" s="64" t="s">
        <v>291</v>
      </c>
      <c r="B246" s="41">
        <v>37118677</v>
      </c>
      <c r="C246" s="27"/>
      <c r="D246" s="42">
        <v>24599073</v>
      </c>
      <c r="E246" s="4">
        <f t="shared" si="56"/>
        <v>61717750</v>
      </c>
      <c r="F246" s="28">
        <f t="shared" si="64"/>
        <v>0.23980513913885348</v>
      </c>
      <c r="G246" s="41">
        <v>4535479</v>
      </c>
      <c r="H246" s="43"/>
      <c r="I246" s="43"/>
      <c r="J246" s="44">
        <v>1326129</v>
      </c>
      <c r="K246" s="44"/>
      <c r="L246" s="44">
        <v>2086448.5</v>
      </c>
      <c r="M246" s="44"/>
      <c r="N246" s="43"/>
      <c r="O246" s="44"/>
      <c r="P246" s="43"/>
      <c r="Q246" s="44"/>
      <c r="R246" s="50"/>
      <c r="S246" s="44">
        <v>2418508</v>
      </c>
      <c r="T246" s="44"/>
      <c r="U246" s="44"/>
      <c r="V246" s="41">
        <v>2418508</v>
      </c>
      <c r="W246" s="41">
        <v>3843568.47</v>
      </c>
      <c r="X246" s="41">
        <v>3885869.88</v>
      </c>
      <c r="Y246" s="41"/>
      <c r="Z246" s="41">
        <v>1281505</v>
      </c>
      <c r="AA246" s="41"/>
      <c r="AB246" s="41"/>
      <c r="AC246" s="41"/>
      <c r="AD246" s="45"/>
      <c r="AF246" s="46"/>
      <c r="AG246" s="56">
        <f t="shared" si="53"/>
        <v>14683425.350000001</v>
      </c>
      <c r="AH246" s="30">
        <f t="shared" si="57"/>
        <v>7112590.5</v>
      </c>
      <c r="AI246" s="43">
        <f t="shared" si="54"/>
        <v>0</v>
      </c>
      <c r="AJ246" s="47">
        <f t="shared" si="55"/>
        <v>21796015.850000001</v>
      </c>
      <c r="AK246" s="1">
        <f t="shared" si="58"/>
        <v>83513765.849999994</v>
      </c>
      <c r="AL246" s="33">
        <f t="shared" si="59"/>
        <v>0.22828470908466836</v>
      </c>
      <c r="AM246" s="34">
        <f t="shared" si="60"/>
        <v>39.558051462879462</v>
      </c>
      <c r="AN246" s="35">
        <f t="shared" si="61"/>
        <v>19.161756492560336</v>
      </c>
      <c r="AO246" s="36">
        <f t="shared" si="62"/>
        <v>0</v>
      </c>
      <c r="AP246" s="37">
        <f t="shared" si="63"/>
        <v>35.31563585840378</v>
      </c>
      <c r="AQ246" s="37">
        <f t="shared" si="52"/>
        <v>8</v>
      </c>
      <c r="AR246" s="49">
        <v>34616</v>
      </c>
      <c r="AS246" s="61">
        <v>1</v>
      </c>
    </row>
    <row r="247" spans="1:45" x14ac:dyDescent="0.2">
      <c r="A247" s="64" t="s">
        <v>292</v>
      </c>
      <c r="B247" s="41">
        <v>67719495</v>
      </c>
      <c r="C247" s="27"/>
      <c r="D247" s="42">
        <v>29363023</v>
      </c>
      <c r="E247" s="4">
        <f t="shared" si="56"/>
        <v>97082518</v>
      </c>
      <c r="F247" s="28">
        <f t="shared" si="64"/>
        <v>0.37721541593691033</v>
      </c>
      <c r="G247" s="41">
        <v>8274550</v>
      </c>
      <c r="H247" s="43"/>
      <c r="I247" s="43"/>
      <c r="J247" s="44">
        <v>1418547</v>
      </c>
      <c r="K247" s="44"/>
      <c r="L247" s="44">
        <v>5909083.3099999996</v>
      </c>
      <c r="M247" s="44"/>
      <c r="N247" s="43"/>
      <c r="O247" s="44"/>
      <c r="P247" s="43"/>
      <c r="Q247" s="44"/>
      <c r="R247" s="50"/>
      <c r="S247" s="44">
        <v>10884895</v>
      </c>
      <c r="T247" s="44"/>
      <c r="U247" s="44"/>
      <c r="V247" s="41">
        <v>10884896</v>
      </c>
      <c r="W247" s="41">
        <v>7012224.9400000004</v>
      </c>
      <c r="X247" s="41">
        <v>616842.56000000006</v>
      </c>
      <c r="Y247" s="41"/>
      <c r="Z247" s="41">
        <v>1295303</v>
      </c>
      <c r="AA247" s="41"/>
      <c r="AB247" s="41"/>
      <c r="AC247" s="41"/>
      <c r="AD247" s="45"/>
      <c r="AF247" s="46"/>
      <c r="AG247" s="56">
        <f t="shared" si="53"/>
        <v>26788513.5</v>
      </c>
      <c r="AH247" s="30">
        <f t="shared" si="57"/>
        <v>19507828.309999999</v>
      </c>
      <c r="AI247" s="43">
        <f t="shared" si="54"/>
        <v>0</v>
      </c>
      <c r="AJ247" s="47">
        <f t="shared" si="55"/>
        <v>46296341.810000002</v>
      </c>
      <c r="AK247" s="1">
        <f t="shared" si="58"/>
        <v>143378859.81</v>
      </c>
      <c r="AL247" s="33">
        <f t="shared" si="59"/>
        <v>0.39192582165922418</v>
      </c>
      <c r="AM247" s="34">
        <f t="shared" si="60"/>
        <v>39.558052670061997</v>
      </c>
      <c r="AN247" s="35">
        <f t="shared" si="61"/>
        <v>28.806813030723276</v>
      </c>
      <c r="AO247" s="36">
        <f t="shared" si="62"/>
        <v>0</v>
      </c>
      <c r="AP247" s="37">
        <f t="shared" si="63"/>
        <v>47.687619525896515</v>
      </c>
      <c r="AQ247" s="37">
        <f t="shared" si="52"/>
        <v>8</v>
      </c>
      <c r="AR247" s="49">
        <v>154203</v>
      </c>
      <c r="AS247" s="61">
        <v>1</v>
      </c>
    </row>
    <row r="248" spans="1:45" x14ac:dyDescent="0.2">
      <c r="A248" s="64" t="s">
        <v>293</v>
      </c>
      <c r="B248" s="41">
        <v>27098674</v>
      </c>
      <c r="C248" s="27"/>
      <c r="D248" s="42">
        <v>22213146</v>
      </c>
      <c r="E248" s="4">
        <f t="shared" si="56"/>
        <v>49311820</v>
      </c>
      <c r="F248" s="28">
        <f t="shared" si="64"/>
        <v>0.19160173299075384</v>
      </c>
      <c r="G248" s="41">
        <v>3311149</v>
      </c>
      <c r="H248" s="43"/>
      <c r="I248" s="43"/>
      <c r="J248" s="44">
        <v>935473</v>
      </c>
      <c r="K248" s="44"/>
      <c r="L248" s="44"/>
      <c r="M248" s="44"/>
      <c r="N248" s="43"/>
      <c r="O248" s="44"/>
      <c r="P248" s="43"/>
      <c r="Q248" s="44"/>
      <c r="R248" s="50"/>
      <c r="S248" s="44">
        <v>396057</v>
      </c>
      <c r="T248" s="44">
        <v>3664182.5</v>
      </c>
      <c r="U248" s="44"/>
      <c r="V248" s="41">
        <v>396057</v>
      </c>
      <c r="W248" s="41">
        <v>2806016.17</v>
      </c>
      <c r="X248" s="41">
        <v>6206106.5</v>
      </c>
      <c r="Y248" s="41"/>
      <c r="Z248" s="41">
        <v>1437524</v>
      </c>
      <c r="AA248" s="41"/>
      <c r="AB248" s="41"/>
      <c r="AC248" s="41"/>
      <c r="AD248" s="45"/>
      <c r="AF248" s="46"/>
      <c r="AG248" s="56">
        <f t="shared" si="53"/>
        <v>12719328.67</v>
      </c>
      <c r="AH248" s="30">
        <f t="shared" si="57"/>
        <v>6433236.5</v>
      </c>
      <c r="AI248" s="43">
        <f t="shared" si="54"/>
        <v>0</v>
      </c>
      <c r="AJ248" s="47">
        <f t="shared" si="55"/>
        <v>19152565.170000002</v>
      </c>
      <c r="AK248" s="1">
        <f t="shared" si="58"/>
        <v>68464385.170000002</v>
      </c>
      <c r="AL248" s="33">
        <f t="shared" si="59"/>
        <v>0.18714725760620379</v>
      </c>
      <c r="AM248" s="34">
        <f t="shared" si="60"/>
        <v>46.937088766778771</v>
      </c>
      <c r="AN248" s="35">
        <f t="shared" si="61"/>
        <v>23.740041671411671</v>
      </c>
      <c r="AO248" s="36">
        <f t="shared" si="62"/>
        <v>0</v>
      </c>
      <c r="AP248" s="37">
        <f t="shared" si="63"/>
        <v>38.839704496812324</v>
      </c>
      <c r="AQ248" s="37">
        <f t="shared" si="52"/>
        <v>8</v>
      </c>
      <c r="AR248" s="49">
        <v>24183</v>
      </c>
      <c r="AS248" s="61">
        <v>0</v>
      </c>
    </row>
    <row r="249" spans="1:45" x14ac:dyDescent="0.2">
      <c r="A249" s="64" t="s">
        <v>294</v>
      </c>
      <c r="B249" s="41">
        <v>27211616</v>
      </c>
      <c r="C249" s="27"/>
      <c r="D249" s="42">
        <v>22585448</v>
      </c>
      <c r="E249" s="4">
        <f t="shared" si="56"/>
        <v>49797064</v>
      </c>
      <c r="F249" s="28">
        <f t="shared" si="64"/>
        <v>0.19348715501174932</v>
      </c>
      <c r="G249" s="41">
        <v>3324949</v>
      </c>
      <c r="H249" s="43"/>
      <c r="I249" s="43"/>
      <c r="J249" s="44"/>
      <c r="K249" s="44"/>
      <c r="L249" s="44">
        <v>1138040.1499999999</v>
      </c>
      <c r="M249" s="44"/>
      <c r="N249" s="43"/>
      <c r="O249" s="44"/>
      <c r="P249" s="43"/>
      <c r="Q249" s="44"/>
      <c r="R249" s="50"/>
      <c r="S249" s="44">
        <v>1506301</v>
      </c>
      <c r="T249" s="44"/>
      <c r="U249" s="44"/>
      <c r="V249" s="41">
        <v>1506301</v>
      </c>
      <c r="W249" s="41">
        <v>2817711.1</v>
      </c>
      <c r="X249" s="41">
        <v>3115423.76</v>
      </c>
      <c r="Y249" s="41"/>
      <c r="Z249" s="41"/>
      <c r="AA249" s="41"/>
      <c r="AB249" s="41"/>
      <c r="AC249" s="41"/>
      <c r="AD249" s="45"/>
      <c r="AF249" s="46"/>
      <c r="AG249" s="56">
        <f t="shared" si="53"/>
        <v>10764384.859999999</v>
      </c>
      <c r="AH249" s="30">
        <f t="shared" si="57"/>
        <v>2644341.15</v>
      </c>
      <c r="AI249" s="43">
        <f t="shared" si="54"/>
        <v>0</v>
      </c>
      <c r="AJ249" s="47">
        <f t="shared" si="55"/>
        <v>13408726.01</v>
      </c>
      <c r="AK249" s="1">
        <f t="shared" si="58"/>
        <v>63205790.009999998</v>
      </c>
      <c r="AL249" s="33">
        <f t="shared" si="59"/>
        <v>0.17277289843228269</v>
      </c>
      <c r="AM249" s="34">
        <f t="shared" si="60"/>
        <v>39.558050723632142</v>
      </c>
      <c r="AN249" s="35">
        <f t="shared" si="61"/>
        <v>9.7176924369357565</v>
      </c>
      <c r="AO249" s="36">
        <f t="shared" si="62"/>
        <v>0</v>
      </c>
      <c r="AP249" s="37">
        <f t="shared" si="63"/>
        <v>26.926740118654386</v>
      </c>
      <c r="AQ249" s="37">
        <f t="shared" si="52"/>
        <v>6</v>
      </c>
      <c r="AR249" s="49">
        <v>23224</v>
      </c>
      <c r="AS249" s="61">
        <v>1</v>
      </c>
    </row>
    <row r="250" spans="1:45" x14ac:dyDescent="0.2">
      <c r="A250" s="64" t="s">
        <v>295</v>
      </c>
      <c r="B250" s="41">
        <v>32834593</v>
      </c>
      <c r="C250" s="27"/>
      <c r="D250" s="42">
        <v>23367657</v>
      </c>
      <c r="E250" s="4">
        <f t="shared" si="56"/>
        <v>56202250</v>
      </c>
      <c r="F250" s="28">
        <f t="shared" si="64"/>
        <v>0.21837459047302643</v>
      </c>
      <c r="G250" s="41">
        <v>4012013</v>
      </c>
      <c r="H250" s="43"/>
      <c r="I250" s="43"/>
      <c r="J250" s="44"/>
      <c r="K250" s="44"/>
      <c r="L250" s="44">
        <v>1429145.12</v>
      </c>
      <c r="M250" s="44"/>
      <c r="N250" s="43"/>
      <c r="O250" s="44"/>
      <c r="P250" s="43"/>
      <c r="Q250" s="44"/>
      <c r="R250" s="50"/>
      <c r="S250" s="44">
        <v>5754493</v>
      </c>
      <c r="T250" s="44"/>
      <c r="U250" s="44"/>
      <c r="V250" s="41">
        <v>5754492</v>
      </c>
      <c r="W250" s="41">
        <v>3399959.53</v>
      </c>
      <c r="X250" s="41"/>
      <c r="Y250" s="41"/>
      <c r="Z250" s="41"/>
      <c r="AA250" s="41"/>
      <c r="AB250" s="41"/>
      <c r="AC250" s="41"/>
      <c r="AD250" s="45"/>
      <c r="AF250" s="46"/>
      <c r="AG250" s="56">
        <f t="shared" si="53"/>
        <v>13166464.529999999</v>
      </c>
      <c r="AH250" s="30">
        <f t="shared" si="57"/>
        <v>7183638.1200000001</v>
      </c>
      <c r="AI250" s="43">
        <f t="shared" si="54"/>
        <v>0</v>
      </c>
      <c r="AJ250" s="47">
        <f t="shared" si="55"/>
        <v>20350102.649999999</v>
      </c>
      <c r="AK250" s="1">
        <f t="shared" si="58"/>
        <v>76552352.650000006</v>
      </c>
      <c r="AL250" s="33">
        <f t="shared" si="59"/>
        <v>0.20925570026192508</v>
      </c>
      <c r="AM250" s="34">
        <f t="shared" si="60"/>
        <v>40.099368766349563</v>
      </c>
      <c r="AN250" s="35">
        <f t="shared" si="61"/>
        <v>21.878261503043454</v>
      </c>
      <c r="AO250" s="36">
        <f t="shared" si="62"/>
        <v>0</v>
      </c>
      <c r="AP250" s="37">
        <f t="shared" si="63"/>
        <v>36.208697427594089</v>
      </c>
      <c r="AQ250" s="37">
        <f t="shared" si="52"/>
        <v>5</v>
      </c>
      <c r="AR250" s="49">
        <v>39095</v>
      </c>
      <c r="AS250" s="61">
        <v>1</v>
      </c>
    </row>
    <row r="251" spans="1:45" x14ac:dyDescent="0.2">
      <c r="A251" s="64" t="s">
        <v>296</v>
      </c>
      <c r="B251" s="41">
        <v>22908761</v>
      </c>
      <c r="C251" s="27"/>
      <c r="D251" s="42">
        <v>19206237</v>
      </c>
      <c r="E251" s="4">
        <f t="shared" si="56"/>
        <v>42114998</v>
      </c>
      <c r="F251" s="28">
        <f t="shared" si="64"/>
        <v>0.16363838531415251</v>
      </c>
      <c r="G251" s="41">
        <v>2799189</v>
      </c>
      <c r="H251" s="43"/>
      <c r="I251" s="43"/>
      <c r="J251" s="44"/>
      <c r="K251" s="44"/>
      <c r="L251" s="44">
        <v>898084.3</v>
      </c>
      <c r="M251" s="44"/>
      <c r="N251" s="43"/>
      <c r="O251" s="44"/>
      <c r="P251" s="43"/>
      <c r="Q251" s="44"/>
      <c r="R251" s="50"/>
      <c r="S251" s="44">
        <v>1941642</v>
      </c>
      <c r="T251" s="44"/>
      <c r="U251" s="44"/>
      <c r="V251" s="41">
        <v>1941641</v>
      </c>
      <c r="W251" s="41">
        <v>2372158.65</v>
      </c>
      <c r="X251" s="41">
        <v>1949270.43</v>
      </c>
      <c r="Y251" s="41"/>
      <c r="Z251" s="41"/>
      <c r="AA251" s="41"/>
      <c r="AB251" s="41"/>
      <c r="AC251" s="41"/>
      <c r="AD251" s="45"/>
      <c r="AF251" s="46"/>
      <c r="AG251" s="56">
        <f t="shared" si="53"/>
        <v>9062259.0800000001</v>
      </c>
      <c r="AH251" s="30">
        <f t="shared" si="57"/>
        <v>2839726.3</v>
      </c>
      <c r="AI251" s="43">
        <f t="shared" si="54"/>
        <v>0</v>
      </c>
      <c r="AJ251" s="47">
        <f t="shared" si="55"/>
        <v>11901985.379999999</v>
      </c>
      <c r="AK251" s="1">
        <f t="shared" si="58"/>
        <v>54016983.379999995</v>
      </c>
      <c r="AL251" s="33">
        <f t="shared" si="59"/>
        <v>0.14765531419913411</v>
      </c>
      <c r="AM251" s="34">
        <f t="shared" si="60"/>
        <v>39.558049778423197</v>
      </c>
      <c r="AN251" s="35">
        <f t="shared" si="61"/>
        <v>12.39580918409337</v>
      </c>
      <c r="AO251" s="36">
        <f t="shared" si="62"/>
        <v>0</v>
      </c>
      <c r="AP251" s="37">
        <f t="shared" si="63"/>
        <v>28.260681337323106</v>
      </c>
      <c r="AQ251" s="37">
        <f t="shared" si="52"/>
        <v>6</v>
      </c>
      <c r="AR251" s="49">
        <v>10556</v>
      </c>
      <c r="AS251" s="61">
        <v>1</v>
      </c>
    </row>
    <row r="252" spans="1:45" x14ac:dyDescent="0.2">
      <c r="A252" s="64" t="s">
        <v>297</v>
      </c>
      <c r="B252" s="41">
        <v>28527173</v>
      </c>
      <c r="C252" s="27"/>
      <c r="D252" s="42">
        <v>20117158</v>
      </c>
      <c r="E252" s="4">
        <f t="shared" si="56"/>
        <v>48644331</v>
      </c>
      <c r="F252" s="28">
        <f t="shared" si="64"/>
        <v>0.18900819559642798</v>
      </c>
      <c r="G252" s="41">
        <v>3485695</v>
      </c>
      <c r="H252" s="43"/>
      <c r="I252" s="43"/>
      <c r="J252" s="44">
        <v>708490</v>
      </c>
      <c r="K252" s="44"/>
      <c r="L252" s="44">
        <v>532479.53</v>
      </c>
      <c r="M252" s="44"/>
      <c r="N252" s="43"/>
      <c r="O252" s="44"/>
      <c r="P252" s="43"/>
      <c r="Q252" s="44"/>
      <c r="R252" s="50"/>
      <c r="S252" s="44">
        <v>2355605</v>
      </c>
      <c r="T252" s="44"/>
      <c r="U252" s="44"/>
      <c r="V252" s="41">
        <v>2355605</v>
      </c>
      <c r="W252" s="41">
        <v>2953934.54</v>
      </c>
      <c r="X252" s="41">
        <v>2489559</v>
      </c>
      <c r="Y252" s="41"/>
      <c r="Z252" s="41">
        <v>1052124</v>
      </c>
      <c r="AA252" s="41"/>
      <c r="AB252" s="41"/>
      <c r="AC252" s="41"/>
      <c r="AD252" s="45"/>
      <c r="AF252" s="46"/>
      <c r="AG252" s="56">
        <f t="shared" si="53"/>
        <v>11284793.539999999</v>
      </c>
      <c r="AH252" s="30">
        <f t="shared" si="57"/>
        <v>4648698.53</v>
      </c>
      <c r="AI252" s="43">
        <f t="shared" si="54"/>
        <v>0</v>
      </c>
      <c r="AJ252" s="47">
        <f t="shared" si="55"/>
        <v>15933492.07</v>
      </c>
      <c r="AK252" s="1">
        <f t="shared" si="58"/>
        <v>64577823.07</v>
      </c>
      <c r="AL252" s="33">
        <f t="shared" si="59"/>
        <v>0.17652334801108885</v>
      </c>
      <c r="AM252" s="34">
        <f t="shared" si="60"/>
        <v>39.558050634740425</v>
      </c>
      <c r="AN252" s="35">
        <f t="shared" si="61"/>
        <v>16.295685976314584</v>
      </c>
      <c r="AO252" s="36">
        <f t="shared" si="62"/>
        <v>0</v>
      </c>
      <c r="AP252" s="37">
        <f t="shared" si="63"/>
        <v>32.755085212293288</v>
      </c>
      <c r="AQ252" s="37">
        <f t="shared" si="52"/>
        <v>8</v>
      </c>
      <c r="AR252" s="49">
        <v>26541</v>
      </c>
      <c r="AS252" s="61">
        <v>1</v>
      </c>
    </row>
    <row r="253" spans="1:45" x14ac:dyDescent="0.2">
      <c r="A253" s="64" t="s">
        <v>298</v>
      </c>
      <c r="B253" s="41">
        <v>24617969</v>
      </c>
      <c r="C253" s="27"/>
      <c r="D253" s="42">
        <v>21024416</v>
      </c>
      <c r="E253" s="4">
        <f t="shared" si="56"/>
        <v>45642385</v>
      </c>
      <c r="F253" s="28">
        <f t="shared" si="64"/>
        <v>0.17734409445506549</v>
      </c>
      <c r="G253" s="41">
        <v>3008035</v>
      </c>
      <c r="H253" s="43"/>
      <c r="I253" s="43"/>
      <c r="J253" s="44"/>
      <c r="K253" s="44"/>
      <c r="L253" s="44"/>
      <c r="M253" s="44"/>
      <c r="N253" s="43"/>
      <c r="O253" s="44"/>
      <c r="P253" s="43"/>
      <c r="Q253" s="44"/>
      <c r="R253" s="50"/>
      <c r="S253" s="44">
        <v>4487982</v>
      </c>
      <c r="T253" s="44"/>
      <c r="U253" s="44"/>
      <c r="V253" s="41">
        <v>4487982</v>
      </c>
      <c r="W253" s="41">
        <v>2549143.84</v>
      </c>
      <c r="X253" s="41"/>
      <c r="Y253" s="41"/>
      <c r="Z253" s="41"/>
      <c r="AA253" s="41"/>
      <c r="AB253" s="41"/>
      <c r="AC253" s="41"/>
      <c r="AD253" s="45"/>
      <c r="AF253" s="46"/>
      <c r="AG253" s="56">
        <f t="shared" si="53"/>
        <v>10045160.84</v>
      </c>
      <c r="AH253" s="30">
        <f t="shared" si="57"/>
        <v>4487982</v>
      </c>
      <c r="AI253" s="43">
        <f t="shared" si="54"/>
        <v>0</v>
      </c>
      <c r="AJ253" s="47">
        <f t="shared" si="55"/>
        <v>14533142.84</v>
      </c>
      <c r="AK253" s="1">
        <f t="shared" si="58"/>
        <v>60175527.840000004</v>
      </c>
      <c r="AL253" s="33">
        <f t="shared" si="59"/>
        <v>0.16448968295411581</v>
      </c>
      <c r="AM253" s="34">
        <f t="shared" si="60"/>
        <v>40.804181855944336</v>
      </c>
      <c r="AN253" s="35">
        <f t="shared" si="61"/>
        <v>18.230512842062641</v>
      </c>
      <c r="AO253" s="36">
        <f t="shared" si="62"/>
        <v>0</v>
      </c>
      <c r="AP253" s="37">
        <f t="shared" si="63"/>
        <v>31.84133090328211</v>
      </c>
      <c r="AQ253" s="37">
        <f t="shared" si="52"/>
        <v>4</v>
      </c>
      <c r="AR253" s="49">
        <v>15501</v>
      </c>
      <c r="AS253" s="61">
        <v>1</v>
      </c>
    </row>
    <row r="254" spans="1:45" x14ac:dyDescent="0.2">
      <c r="A254" s="64" t="s">
        <v>299</v>
      </c>
      <c r="B254" s="41">
        <v>40283920</v>
      </c>
      <c r="C254" s="27"/>
      <c r="D254" s="42">
        <v>21553390</v>
      </c>
      <c r="E254" s="4">
        <f t="shared" si="56"/>
        <v>61837310</v>
      </c>
      <c r="F254" s="28">
        <f t="shared" si="64"/>
        <v>0.24026969111029511</v>
      </c>
      <c r="G254" s="41">
        <v>4922235</v>
      </c>
      <c r="H254" s="43"/>
      <c r="I254" s="43"/>
      <c r="J254" s="44"/>
      <c r="K254" s="44"/>
      <c r="L254" s="44">
        <v>1909512.64</v>
      </c>
      <c r="M254" s="44"/>
      <c r="N254" s="43"/>
      <c r="O254" s="44"/>
      <c r="P254" s="43"/>
      <c r="Q254" s="44"/>
      <c r="R254" s="50"/>
      <c r="S254" s="44">
        <v>3514350</v>
      </c>
      <c r="T254" s="44">
        <v>58680.5</v>
      </c>
      <c r="U254" s="44"/>
      <c r="V254" s="41">
        <v>3514349</v>
      </c>
      <c r="W254" s="41">
        <v>4171323.33</v>
      </c>
      <c r="X254" s="41">
        <v>3837414.5</v>
      </c>
      <c r="Y254" s="41"/>
      <c r="Z254" s="41"/>
      <c r="AA254" s="41"/>
      <c r="AB254" s="41"/>
      <c r="AC254" s="41"/>
      <c r="AD254" s="45"/>
      <c r="AF254" s="46"/>
      <c r="AG254" s="56">
        <f t="shared" si="53"/>
        <v>16445321.83</v>
      </c>
      <c r="AH254" s="30">
        <f t="shared" si="57"/>
        <v>5482543.1399999997</v>
      </c>
      <c r="AI254" s="43">
        <f t="shared" si="54"/>
        <v>0</v>
      </c>
      <c r="AJ254" s="47">
        <f t="shared" si="55"/>
        <v>21927864.969999999</v>
      </c>
      <c r="AK254" s="1">
        <f t="shared" si="58"/>
        <v>83765174.969999999</v>
      </c>
      <c r="AL254" s="33">
        <f t="shared" si="59"/>
        <v>0.22897193540282434</v>
      </c>
      <c r="AM254" s="34">
        <f t="shared" si="60"/>
        <v>40.82353909450719</v>
      </c>
      <c r="AN254" s="35">
        <f t="shared" si="61"/>
        <v>13.609755803308119</v>
      </c>
      <c r="AO254" s="36">
        <f t="shared" si="62"/>
        <v>0</v>
      </c>
      <c r="AP254" s="37">
        <f t="shared" si="63"/>
        <v>35.460573834793266</v>
      </c>
      <c r="AQ254" s="37">
        <f t="shared" si="52"/>
        <v>7</v>
      </c>
      <c r="AR254" s="49">
        <v>58914</v>
      </c>
      <c r="AS254" s="61">
        <v>1</v>
      </c>
    </row>
    <row r="255" spans="1:45" x14ac:dyDescent="0.2">
      <c r="A255" s="64" t="s">
        <v>300</v>
      </c>
      <c r="B255" s="41">
        <v>43951287</v>
      </c>
      <c r="C255" s="27"/>
      <c r="D255" s="42">
        <v>23781908</v>
      </c>
      <c r="E255" s="4">
        <f t="shared" si="56"/>
        <v>67733195</v>
      </c>
      <c r="F255" s="28">
        <f t="shared" si="64"/>
        <v>0.26317823075685837</v>
      </c>
      <c r="G255" s="41">
        <v>5370346</v>
      </c>
      <c r="H255" s="43"/>
      <c r="I255" s="43"/>
      <c r="J255" s="44"/>
      <c r="K255" s="44"/>
      <c r="L255" s="44">
        <v>2450192.94</v>
      </c>
      <c r="M255" s="44"/>
      <c r="N255" s="43"/>
      <c r="O255" s="44"/>
      <c r="P255" s="43"/>
      <c r="Q255" s="44"/>
      <c r="R255" s="50"/>
      <c r="S255" s="44">
        <v>2163630</v>
      </c>
      <c r="T255" s="44"/>
      <c r="U255" s="44"/>
      <c r="V255" s="41">
        <v>2163630</v>
      </c>
      <c r="W255" s="41">
        <v>4551072.1500000004</v>
      </c>
      <c r="X255" s="41">
        <v>4122742</v>
      </c>
      <c r="Y255" s="41"/>
      <c r="Z255" s="41"/>
      <c r="AA255" s="41"/>
      <c r="AB255" s="41"/>
      <c r="AC255" s="41"/>
      <c r="AD255" s="45"/>
      <c r="AF255" s="46"/>
      <c r="AG255" s="56">
        <f t="shared" si="53"/>
        <v>16207790.15</v>
      </c>
      <c r="AH255" s="30">
        <f t="shared" si="57"/>
        <v>4613822.9399999995</v>
      </c>
      <c r="AI255" s="43">
        <f t="shared" si="54"/>
        <v>0</v>
      </c>
      <c r="AJ255" s="47">
        <f t="shared" si="55"/>
        <v>20821613.09</v>
      </c>
      <c r="AK255" s="1">
        <f t="shared" si="58"/>
        <v>88554808.090000004</v>
      </c>
      <c r="AL255" s="33">
        <f t="shared" si="59"/>
        <v>0.24206438779427034</v>
      </c>
      <c r="AM255" s="34">
        <f t="shared" si="60"/>
        <v>36.876713416833503</v>
      </c>
      <c r="AN255" s="35">
        <f t="shared" si="61"/>
        <v>10.497583244831942</v>
      </c>
      <c r="AO255" s="36">
        <f t="shared" si="62"/>
        <v>0</v>
      </c>
      <c r="AP255" s="37">
        <f t="shared" si="63"/>
        <v>30.74063328918708</v>
      </c>
      <c r="AQ255" s="37">
        <f t="shared" si="52"/>
        <v>6</v>
      </c>
      <c r="AR255" s="49">
        <v>67217</v>
      </c>
      <c r="AS255" s="61">
        <v>1</v>
      </c>
    </row>
    <row r="256" spans="1:45" x14ac:dyDescent="0.2">
      <c r="A256" s="64" t="s">
        <v>301</v>
      </c>
      <c r="B256" s="41">
        <v>151236793</v>
      </c>
      <c r="C256" s="27"/>
      <c r="D256" s="42">
        <v>39192351</v>
      </c>
      <c r="E256" s="4">
        <f t="shared" si="56"/>
        <v>190429144</v>
      </c>
      <c r="F256" s="28">
        <f t="shared" si="64"/>
        <v>0.73991497378003512</v>
      </c>
      <c r="G256" s="41">
        <v>18479410</v>
      </c>
      <c r="H256" s="43"/>
      <c r="I256" s="43"/>
      <c r="J256" s="44">
        <v>6079165</v>
      </c>
      <c r="K256" s="44"/>
      <c r="L256" s="44">
        <v>5266982.8099999996</v>
      </c>
      <c r="M256" s="44"/>
      <c r="N256" s="43"/>
      <c r="O256" s="44"/>
      <c r="P256" s="43"/>
      <c r="Q256" s="44"/>
      <c r="R256" s="50"/>
      <c r="S256" s="44">
        <v>20995092</v>
      </c>
      <c r="T256" s="44"/>
      <c r="U256" s="44"/>
      <c r="V256" s="41">
        <v>20995093</v>
      </c>
      <c r="W256" s="41">
        <v>15660282.34</v>
      </c>
      <c r="X256" s="41">
        <v>4691541.29</v>
      </c>
      <c r="Y256" s="41"/>
      <c r="Z256" s="41">
        <v>1552632</v>
      </c>
      <c r="AA256" s="41"/>
      <c r="AB256" s="41"/>
      <c r="AC256" s="41"/>
      <c r="AD256" s="45"/>
      <c r="AF256" s="46"/>
      <c r="AG256" s="56">
        <f t="shared" si="53"/>
        <v>59826326.630000003</v>
      </c>
      <c r="AH256" s="30">
        <f t="shared" si="57"/>
        <v>33893871.810000002</v>
      </c>
      <c r="AI256" s="43">
        <f t="shared" si="54"/>
        <v>0</v>
      </c>
      <c r="AJ256" s="47">
        <f t="shared" si="55"/>
        <v>93720198.439999998</v>
      </c>
      <c r="AK256" s="1">
        <f t="shared" si="58"/>
        <v>284149342.44</v>
      </c>
      <c r="AL256" s="33">
        <f t="shared" si="59"/>
        <v>0.77672164960233581</v>
      </c>
      <c r="AM256" s="34">
        <f t="shared" si="60"/>
        <v>39.558050288728353</v>
      </c>
      <c r="AN256" s="35">
        <f t="shared" si="61"/>
        <v>22.411128362130768</v>
      </c>
      <c r="AO256" s="36">
        <f t="shared" si="62"/>
        <v>0</v>
      </c>
      <c r="AP256" s="37">
        <f t="shared" si="63"/>
        <v>49.215260054942014</v>
      </c>
      <c r="AQ256" s="37">
        <f t="shared" si="52"/>
        <v>8</v>
      </c>
      <c r="AR256" s="49">
        <v>409666</v>
      </c>
      <c r="AS256" s="61">
        <v>1</v>
      </c>
    </row>
    <row r="257" spans="1:45" x14ac:dyDescent="0.2">
      <c r="A257" s="64" t="s">
        <v>302</v>
      </c>
      <c r="B257" s="41">
        <v>34656015</v>
      </c>
      <c r="C257" s="27"/>
      <c r="D257" s="42">
        <v>23947457</v>
      </c>
      <c r="E257" s="4">
        <f t="shared" si="56"/>
        <v>58603472</v>
      </c>
      <c r="F257" s="28">
        <f t="shared" si="64"/>
        <v>0.22770457051625995</v>
      </c>
      <c r="G257" s="41">
        <v>4234570</v>
      </c>
      <c r="H257" s="43"/>
      <c r="I257" s="43"/>
      <c r="J257" s="44">
        <v>1926135</v>
      </c>
      <c r="K257" s="44"/>
      <c r="L257" s="44">
        <v>2831889.35</v>
      </c>
      <c r="M257" s="44"/>
      <c r="N257" s="43"/>
      <c r="O257" s="44"/>
      <c r="P257" s="43"/>
      <c r="Q257" s="44"/>
      <c r="R257" s="50"/>
      <c r="S257" s="44">
        <v>5185851</v>
      </c>
      <c r="T257" s="44"/>
      <c r="U257" s="44"/>
      <c r="V257" s="41">
        <v>5185852</v>
      </c>
      <c r="W257" s="41">
        <v>3588564.41</v>
      </c>
      <c r="X257" s="41">
        <v>700257.82</v>
      </c>
      <c r="Y257" s="41"/>
      <c r="Z257" s="41">
        <v>1849454</v>
      </c>
      <c r="AA257" s="41"/>
      <c r="AB257" s="41"/>
      <c r="AC257" s="41"/>
      <c r="AD257" s="45"/>
      <c r="AF257" s="46"/>
      <c r="AG257" s="56">
        <f t="shared" si="53"/>
        <v>13709244.23</v>
      </c>
      <c r="AH257" s="30">
        <f t="shared" si="57"/>
        <v>11793329.35</v>
      </c>
      <c r="AI257" s="43">
        <f t="shared" si="54"/>
        <v>0</v>
      </c>
      <c r="AJ257" s="47">
        <f t="shared" si="55"/>
        <v>25502573.579999998</v>
      </c>
      <c r="AK257" s="1">
        <f t="shared" si="58"/>
        <v>84106045.579999998</v>
      </c>
      <c r="AL257" s="33">
        <f t="shared" si="59"/>
        <v>0.22990370452193135</v>
      </c>
      <c r="AM257" s="34">
        <f t="shared" si="60"/>
        <v>39.558051408968979</v>
      </c>
      <c r="AN257" s="35">
        <f t="shared" si="61"/>
        <v>34.029675223767072</v>
      </c>
      <c r="AO257" s="36">
        <f t="shared" si="62"/>
        <v>0</v>
      </c>
      <c r="AP257" s="37">
        <f t="shared" si="63"/>
        <v>43.517171781221428</v>
      </c>
      <c r="AQ257" s="37">
        <f t="shared" si="52"/>
        <v>8</v>
      </c>
      <c r="AR257" s="49">
        <v>45042</v>
      </c>
      <c r="AS257" s="61">
        <v>1</v>
      </c>
    </row>
    <row r="258" spans="1:45" x14ac:dyDescent="0.2">
      <c r="A258" s="64" t="s">
        <v>303</v>
      </c>
      <c r="B258" s="41">
        <v>17722360</v>
      </c>
      <c r="C258" s="27"/>
      <c r="D258" s="42">
        <v>12277873</v>
      </c>
      <c r="E258" s="4">
        <f t="shared" si="56"/>
        <v>30000233</v>
      </c>
      <c r="F258" s="28">
        <f t="shared" si="64"/>
        <v>0.11656630464919773</v>
      </c>
      <c r="G258" s="41">
        <v>2165470</v>
      </c>
      <c r="H258" s="43"/>
      <c r="I258" s="43"/>
      <c r="J258" s="44"/>
      <c r="K258" s="44"/>
      <c r="L258" s="44"/>
      <c r="M258" s="44"/>
      <c r="N258" s="43"/>
      <c r="O258" s="44"/>
      <c r="P258" s="43"/>
      <c r="Q258" s="44"/>
      <c r="R258" s="50"/>
      <c r="S258" s="44">
        <v>813218</v>
      </c>
      <c r="T258" s="44"/>
      <c r="U258" s="44"/>
      <c r="V258" s="41">
        <v>813217</v>
      </c>
      <c r="W258" s="41">
        <v>1835116.64</v>
      </c>
      <c r="X258" s="41">
        <v>2196816.21</v>
      </c>
      <c r="Y258" s="41"/>
      <c r="Z258" s="41"/>
      <c r="AA258" s="41"/>
      <c r="AB258" s="41"/>
      <c r="AC258" s="41"/>
      <c r="AD258" s="45"/>
      <c r="AF258" s="46"/>
      <c r="AG258" s="56">
        <f t="shared" si="53"/>
        <v>7010619.8499999996</v>
      </c>
      <c r="AH258" s="30">
        <f t="shared" si="57"/>
        <v>813218</v>
      </c>
      <c r="AI258" s="43">
        <f t="shared" si="54"/>
        <v>0</v>
      </c>
      <c r="AJ258" s="47">
        <f t="shared" si="55"/>
        <v>7823837.8499999996</v>
      </c>
      <c r="AK258" s="1">
        <f t="shared" si="58"/>
        <v>37824070.850000001</v>
      </c>
      <c r="AL258" s="33">
        <f t="shared" si="59"/>
        <v>0.10339202073462882</v>
      </c>
      <c r="AM258" s="34">
        <f t="shared" si="60"/>
        <v>39.558048984446764</v>
      </c>
      <c r="AN258" s="35">
        <f t="shared" si="61"/>
        <v>4.5886552355329648</v>
      </c>
      <c r="AO258" s="36">
        <f t="shared" si="62"/>
        <v>0</v>
      </c>
      <c r="AP258" s="37">
        <f t="shared" si="63"/>
        <v>26.079256951104345</v>
      </c>
      <c r="AQ258" s="37">
        <f t="shared" si="52"/>
        <v>5</v>
      </c>
      <c r="AR258" s="49">
        <v>21133</v>
      </c>
      <c r="AS258" s="61">
        <v>0</v>
      </c>
    </row>
    <row r="259" spans="1:45" x14ac:dyDescent="0.2">
      <c r="A259" s="64" t="s">
        <v>304</v>
      </c>
      <c r="B259" s="41">
        <v>30494538</v>
      </c>
      <c r="C259" s="27"/>
      <c r="D259" s="42">
        <v>21311524</v>
      </c>
      <c r="E259" s="4">
        <f t="shared" si="56"/>
        <v>51806062</v>
      </c>
      <c r="F259" s="28">
        <f t="shared" si="64"/>
        <v>0.20129314348215985</v>
      </c>
      <c r="G259" s="41">
        <v>3726085</v>
      </c>
      <c r="H259" s="43"/>
      <c r="I259" s="43"/>
      <c r="J259" s="44"/>
      <c r="K259" s="44"/>
      <c r="L259" s="44"/>
      <c r="M259" s="44"/>
      <c r="N259" s="43"/>
      <c r="O259" s="44"/>
      <c r="P259" s="43"/>
      <c r="Q259" s="44"/>
      <c r="R259" s="50"/>
      <c r="S259" s="44">
        <v>2355265</v>
      </c>
      <c r="T259" s="44"/>
      <c r="U259" s="44"/>
      <c r="V259" s="41">
        <v>2355266</v>
      </c>
      <c r="W259" s="41">
        <v>3157651.39</v>
      </c>
      <c r="X259" s="41">
        <v>2824042.7</v>
      </c>
      <c r="Y259" s="41"/>
      <c r="Z259" s="41"/>
      <c r="AA259" s="41"/>
      <c r="AB259" s="41"/>
      <c r="AC259" s="41"/>
      <c r="AD259" s="45"/>
      <c r="AF259" s="46"/>
      <c r="AG259" s="56">
        <f t="shared" si="53"/>
        <v>12063045.09</v>
      </c>
      <c r="AH259" s="30">
        <f t="shared" si="57"/>
        <v>2355265</v>
      </c>
      <c r="AI259" s="43">
        <f t="shared" si="54"/>
        <v>0</v>
      </c>
      <c r="AJ259" s="47">
        <f t="shared" si="55"/>
        <v>14418310.09</v>
      </c>
      <c r="AK259" s="1">
        <f t="shared" si="58"/>
        <v>66224372.090000004</v>
      </c>
      <c r="AL259" s="33">
        <f t="shared" si="59"/>
        <v>0.18102418640819182</v>
      </c>
      <c r="AM259" s="34">
        <f t="shared" si="60"/>
        <v>39.558051641903866</v>
      </c>
      <c r="AN259" s="35">
        <f t="shared" si="61"/>
        <v>7.723563478810533</v>
      </c>
      <c r="AO259" s="36">
        <f t="shared" si="62"/>
        <v>0</v>
      </c>
      <c r="AP259" s="37">
        <f t="shared" si="63"/>
        <v>27.831318446864383</v>
      </c>
      <c r="AQ259" s="37">
        <f t="shared" si="52"/>
        <v>5</v>
      </c>
      <c r="AR259" s="49">
        <v>60189</v>
      </c>
      <c r="AS259" s="61">
        <v>1</v>
      </c>
    </row>
    <row r="260" spans="1:45" x14ac:dyDescent="0.2">
      <c r="A260" s="64" t="s">
        <v>305</v>
      </c>
      <c r="B260" s="41">
        <v>30702666</v>
      </c>
      <c r="C260" s="27"/>
      <c r="D260" s="42">
        <v>26140009</v>
      </c>
      <c r="E260" s="4">
        <f t="shared" si="56"/>
        <v>56842675</v>
      </c>
      <c r="F260" s="28">
        <f t="shared" si="64"/>
        <v>0.22086297033510824</v>
      </c>
      <c r="G260" s="41">
        <v>3751516</v>
      </c>
      <c r="H260" s="43"/>
      <c r="I260" s="43"/>
      <c r="J260" s="44"/>
      <c r="K260" s="44"/>
      <c r="L260" s="44"/>
      <c r="M260" s="44"/>
      <c r="N260" s="43"/>
      <c r="O260" s="44"/>
      <c r="P260" s="43"/>
      <c r="Q260" s="44"/>
      <c r="R260" s="50"/>
      <c r="S260" s="44">
        <v>3670994</v>
      </c>
      <c r="T260" s="44"/>
      <c r="U260" s="44"/>
      <c r="V260" s="41">
        <v>3670994</v>
      </c>
      <c r="W260" s="41">
        <v>3179202.7</v>
      </c>
      <c r="X260" s="41">
        <v>1543664.02</v>
      </c>
      <c r="Y260" s="41"/>
      <c r="Z260" s="41"/>
      <c r="AA260" s="41"/>
      <c r="AB260" s="41"/>
      <c r="AC260" s="41"/>
      <c r="AD260" s="45"/>
      <c r="AF260" s="46"/>
      <c r="AG260" s="56">
        <f t="shared" si="53"/>
        <v>12145376.719999999</v>
      </c>
      <c r="AH260" s="30">
        <f t="shared" si="57"/>
        <v>3670994</v>
      </c>
      <c r="AI260" s="43">
        <f t="shared" si="54"/>
        <v>0</v>
      </c>
      <c r="AJ260" s="47">
        <f t="shared" si="55"/>
        <v>15816370.719999999</v>
      </c>
      <c r="AK260" s="1">
        <f t="shared" si="58"/>
        <v>72659045.719999999</v>
      </c>
      <c r="AL260" s="33">
        <f t="shared" si="59"/>
        <v>0.19861335368772404</v>
      </c>
      <c r="AM260" s="34">
        <f t="shared" si="60"/>
        <v>39.558052450559181</v>
      </c>
      <c r="AN260" s="35">
        <f t="shared" si="61"/>
        <v>11.956596863607869</v>
      </c>
      <c r="AO260" s="36">
        <f t="shared" si="62"/>
        <v>0</v>
      </c>
      <c r="AP260" s="37">
        <f t="shared" si="63"/>
        <v>27.824817744766584</v>
      </c>
      <c r="AQ260" s="37">
        <f t="shared" si="52"/>
        <v>5</v>
      </c>
      <c r="AR260" s="49">
        <v>64321</v>
      </c>
      <c r="AS260" s="61">
        <v>0</v>
      </c>
    </row>
    <row r="261" spans="1:45" x14ac:dyDescent="0.2">
      <c r="A261" s="64" t="s">
        <v>306</v>
      </c>
      <c r="B261" s="41">
        <v>50600893</v>
      </c>
      <c r="C261" s="27"/>
      <c r="D261" s="42">
        <v>23072681</v>
      </c>
      <c r="E261" s="4">
        <f t="shared" si="56"/>
        <v>73673574</v>
      </c>
      <c r="F261" s="28">
        <f t="shared" si="64"/>
        <v>0.28625965243267321</v>
      </c>
      <c r="G261" s="41">
        <v>6182852</v>
      </c>
      <c r="H261" s="43"/>
      <c r="I261" s="43"/>
      <c r="J261" s="44">
        <v>1371803</v>
      </c>
      <c r="K261" s="44"/>
      <c r="L261" s="44"/>
      <c r="M261" s="44"/>
      <c r="N261" s="43"/>
      <c r="O261" s="44"/>
      <c r="P261" s="43"/>
      <c r="Q261" s="44"/>
      <c r="R261" s="50"/>
      <c r="S261" s="44">
        <v>2888748</v>
      </c>
      <c r="T261" s="44"/>
      <c r="U261" s="44"/>
      <c r="V261" s="41">
        <v>2888749</v>
      </c>
      <c r="W261" s="41">
        <v>5239626.22</v>
      </c>
      <c r="X261" s="41">
        <v>5705499.8099999996</v>
      </c>
      <c r="Y261" s="41"/>
      <c r="Z261" s="41">
        <v>1184286</v>
      </c>
      <c r="AA261" s="41"/>
      <c r="AB261" s="41"/>
      <c r="AC261" s="41"/>
      <c r="AD261" s="45"/>
      <c r="AF261" s="46"/>
      <c r="AG261" s="56">
        <f t="shared" si="53"/>
        <v>20016727.029999997</v>
      </c>
      <c r="AH261" s="30">
        <f t="shared" si="57"/>
        <v>5444837</v>
      </c>
      <c r="AI261" s="43">
        <f t="shared" si="54"/>
        <v>0</v>
      </c>
      <c r="AJ261" s="47">
        <f t="shared" si="55"/>
        <v>25461564.029999997</v>
      </c>
      <c r="AK261" s="1">
        <f t="shared" si="58"/>
        <v>99135138.030000001</v>
      </c>
      <c r="AL261" s="33">
        <f t="shared" si="59"/>
        <v>0.27098569816495705</v>
      </c>
      <c r="AM261" s="34">
        <f t="shared" si="60"/>
        <v>39.558050941907283</v>
      </c>
      <c r="AN261" s="35">
        <f t="shared" si="61"/>
        <v>10.760357529658616</v>
      </c>
      <c r="AO261" s="36">
        <f t="shared" si="62"/>
        <v>0</v>
      </c>
      <c r="AP261" s="37">
        <f t="shared" si="63"/>
        <v>34.55996858520804</v>
      </c>
      <c r="AQ261" s="37">
        <f t="shared" si="52"/>
        <v>7</v>
      </c>
      <c r="AR261" s="49">
        <v>131392</v>
      </c>
      <c r="AS261" s="61">
        <v>0</v>
      </c>
    </row>
    <row r="262" spans="1:45" x14ac:dyDescent="0.2">
      <c r="A262" s="64" t="s">
        <v>307</v>
      </c>
      <c r="B262" s="41">
        <v>23216518</v>
      </c>
      <c r="C262" s="27"/>
      <c r="D262" s="42">
        <v>20177606</v>
      </c>
      <c r="E262" s="4">
        <f t="shared" si="56"/>
        <v>43394124</v>
      </c>
      <c r="F262" s="28">
        <f t="shared" si="64"/>
        <v>0.16860844641336828</v>
      </c>
      <c r="G262" s="41">
        <v>2836794</v>
      </c>
      <c r="H262" s="43"/>
      <c r="I262" s="43"/>
      <c r="J262" s="44"/>
      <c r="K262" s="44"/>
      <c r="L262" s="44"/>
      <c r="M262" s="44"/>
      <c r="N262" s="43"/>
      <c r="O262" s="44"/>
      <c r="P262" s="43"/>
      <c r="Q262" s="44"/>
      <c r="R262" s="50"/>
      <c r="S262" s="44">
        <v>1147737</v>
      </c>
      <c r="T262" s="44"/>
      <c r="U262" s="44"/>
      <c r="V262" s="41">
        <v>1147737</v>
      </c>
      <c r="W262" s="41">
        <v>2404036.25</v>
      </c>
      <c r="X262" s="41">
        <v>2795444.98</v>
      </c>
      <c r="Y262" s="41"/>
      <c r="Z262" s="41"/>
      <c r="AA262" s="41"/>
      <c r="AB262" s="41"/>
      <c r="AC262" s="41"/>
      <c r="AD262" s="45"/>
      <c r="AF262" s="46"/>
      <c r="AG262" s="56">
        <f t="shared" si="53"/>
        <v>9184012.2300000004</v>
      </c>
      <c r="AH262" s="30">
        <f t="shared" si="57"/>
        <v>1147737</v>
      </c>
      <c r="AI262" s="43">
        <f t="shared" si="54"/>
        <v>0</v>
      </c>
      <c r="AJ262" s="47">
        <f t="shared" si="55"/>
        <v>10331749.23</v>
      </c>
      <c r="AK262" s="1">
        <f t="shared" si="58"/>
        <v>53725873.230000004</v>
      </c>
      <c r="AL262" s="33">
        <f t="shared" si="59"/>
        <v>0.14685956519622478</v>
      </c>
      <c r="AM262" s="34">
        <f t="shared" si="60"/>
        <v>39.558094930514557</v>
      </c>
      <c r="AN262" s="35">
        <f t="shared" si="61"/>
        <v>4.943622467417379</v>
      </c>
      <c r="AO262" s="36">
        <f t="shared" si="62"/>
        <v>0</v>
      </c>
      <c r="AP262" s="37">
        <f t="shared" si="63"/>
        <v>23.809097356130522</v>
      </c>
      <c r="AQ262" s="37">
        <f t="shared" si="52"/>
        <v>5</v>
      </c>
      <c r="AR262" s="49">
        <v>34148</v>
      </c>
      <c r="AS262" s="61">
        <v>0</v>
      </c>
    </row>
    <row r="263" spans="1:45" x14ac:dyDescent="0.2">
      <c r="A263" s="64" t="s">
        <v>308</v>
      </c>
      <c r="B263" s="41">
        <v>28563921</v>
      </c>
      <c r="C263" s="27"/>
      <c r="D263" s="42">
        <v>21632999</v>
      </c>
      <c r="E263" s="4">
        <f t="shared" si="56"/>
        <v>50196920</v>
      </c>
      <c r="F263" s="28">
        <f t="shared" si="64"/>
        <v>0.19504080082216052</v>
      </c>
      <c r="G263" s="41">
        <v>3490185</v>
      </c>
      <c r="H263" s="43"/>
      <c r="I263" s="43"/>
      <c r="J263" s="44"/>
      <c r="K263" s="44"/>
      <c r="L263" s="44"/>
      <c r="M263" s="44"/>
      <c r="N263" s="43"/>
      <c r="O263" s="44"/>
      <c r="P263" s="43"/>
      <c r="Q263" s="44"/>
      <c r="R263" s="50"/>
      <c r="S263" s="44">
        <v>1438550</v>
      </c>
      <c r="T263" s="44"/>
      <c r="U263" s="44"/>
      <c r="V263" s="41">
        <v>1438549</v>
      </c>
      <c r="W263" s="41">
        <v>2957739.57</v>
      </c>
      <c r="X263" s="41">
        <v>3412856.32</v>
      </c>
      <c r="Y263" s="41"/>
      <c r="Z263" s="41"/>
      <c r="AA263" s="41"/>
      <c r="AB263" s="41"/>
      <c r="AC263" s="41"/>
      <c r="AD263" s="45"/>
      <c r="AF263" s="46"/>
      <c r="AG263" s="56">
        <f t="shared" si="53"/>
        <v>11299329.890000001</v>
      </c>
      <c r="AH263" s="30">
        <f t="shared" si="57"/>
        <v>1438550</v>
      </c>
      <c r="AI263" s="43">
        <f t="shared" si="54"/>
        <v>0</v>
      </c>
      <c r="AJ263" s="47">
        <f t="shared" si="55"/>
        <v>12737879.890000001</v>
      </c>
      <c r="AK263" s="1">
        <f t="shared" si="58"/>
        <v>62934799.890000001</v>
      </c>
      <c r="AL263" s="33">
        <f t="shared" si="59"/>
        <v>0.17203214749045437</v>
      </c>
      <c r="AM263" s="34">
        <f t="shared" si="60"/>
        <v>39.558049085768019</v>
      </c>
      <c r="AN263" s="35">
        <f t="shared" si="61"/>
        <v>5.0362483497976349</v>
      </c>
      <c r="AO263" s="36">
        <f t="shared" si="62"/>
        <v>0</v>
      </c>
      <c r="AP263" s="37">
        <f t="shared" si="63"/>
        <v>25.375819651883024</v>
      </c>
      <c r="AQ263" s="37">
        <f t="shared" si="52"/>
        <v>5</v>
      </c>
      <c r="AR263" s="49">
        <v>46707</v>
      </c>
      <c r="AS263" s="61">
        <v>1</v>
      </c>
    </row>
    <row r="264" spans="1:45" x14ac:dyDescent="0.2">
      <c r="A264" s="64" t="s">
        <v>309</v>
      </c>
      <c r="B264" s="41">
        <v>28762321</v>
      </c>
      <c r="C264" s="27"/>
      <c r="D264" s="42">
        <v>22799163</v>
      </c>
      <c r="E264" s="4">
        <f t="shared" si="56"/>
        <v>51561484</v>
      </c>
      <c r="F264" s="28">
        <f t="shared" si="64"/>
        <v>0.20034283240762613</v>
      </c>
      <c r="G264" s="41">
        <v>3514427</v>
      </c>
      <c r="H264" s="43"/>
      <c r="I264" s="43"/>
      <c r="J264" s="44"/>
      <c r="K264" s="44"/>
      <c r="L264" s="44"/>
      <c r="M264" s="44"/>
      <c r="N264" s="43"/>
      <c r="O264" s="44"/>
      <c r="P264" s="43"/>
      <c r="Q264" s="44"/>
      <c r="R264" s="50"/>
      <c r="S264" s="44">
        <v>2396778</v>
      </c>
      <c r="T264" s="44"/>
      <c r="U264" s="44"/>
      <c r="V264" s="41">
        <v>2396777</v>
      </c>
      <c r="W264" s="41">
        <v>2978283.81</v>
      </c>
      <c r="X264" s="41">
        <v>2488325.37</v>
      </c>
      <c r="Y264" s="41"/>
      <c r="Z264" s="41"/>
      <c r="AA264" s="41"/>
      <c r="AB264" s="41"/>
      <c r="AC264" s="41"/>
      <c r="AD264" s="45"/>
      <c r="AF264" s="46"/>
      <c r="AG264" s="56">
        <f t="shared" si="53"/>
        <v>11377813.18</v>
      </c>
      <c r="AH264" s="30">
        <f t="shared" si="57"/>
        <v>2396778</v>
      </c>
      <c r="AI264" s="43">
        <f t="shared" si="54"/>
        <v>0</v>
      </c>
      <c r="AJ264" s="47">
        <f t="shared" si="55"/>
        <v>13774591.18</v>
      </c>
      <c r="AK264" s="1">
        <f t="shared" si="58"/>
        <v>65336075.18</v>
      </c>
      <c r="AL264" s="33">
        <f t="shared" si="59"/>
        <v>0.17859602861149534</v>
      </c>
      <c r="AM264" s="34">
        <f t="shared" si="60"/>
        <v>39.558049505114695</v>
      </c>
      <c r="AN264" s="35">
        <f t="shared" si="61"/>
        <v>8.3330479483905346</v>
      </c>
      <c r="AO264" s="36">
        <f t="shared" si="62"/>
        <v>0</v>
      </c>
      <c r="AP264" s="37">
        <f t="shared" si="63"/>
        <v>26.714885048692551</v>
      </c>
      <c r="AQ264" s="37">
        <f t="shared" si="52"/>
        <v>5</v>
      </c>
      <c r="AR264" s="49">
        <v>49809</v>
      </c>
      <c r="AS264" s="61">
        <v>1</v>
      </c>
    </row>
    <row r="265" spans="1:45" x14ac:dyDescent="0.2">
      <c r="A265" s="64" t="s">
        <v>310</v>
      </c>
      <c r="B265" s="41">
        <v>24706042</v>
      </c>
      <c r="C265" s="27"/>
      <c r="D265" s="42">
        <v>21136111</v>
      </c>
      <c r="E265" s="4">
        <f t="shared" si="56"/>
        <v>45842153</v>
      </c>
      <c r="F265" s="28">
        <f t="shared" si="64"/>
        <v>0.17812029567814136</v>
      </c>
      <c r="G265" s="41">
        <v>3018796</v>
      </c>
      <c r="H265" s="43"/>
      <c r="I265" s="43"/>
      <c r="J265" s="44"/>
      <c r="K265" s="44"/>
      <c r="L265" s="44"/>
      <c r="M265" s="44"/>
      <c r="N265" s="43"/>
      <c r="O265" s="44"/>
      <c r="P265" s="43"/>
      <c r="Q265" s="44"/>
      <c r="R265" s="50"/>
      <c r="S265" s="44">
        <v>1064371</v>
      </c>
      <c r="T265" s="44"/>
      <c r="U265" s="44"/>
      <c r="V265" s="41">
        <v>1064370</v>
      </c>
      <c r="W265" s="41">
        <v>2558263.63</v>
      </c>
      <c r="X265" s="41">
        <v>3131798.45</v>
      </c>
      <c r="Y265" s="41"/>
      <c r="Z265" s="41"/>
      <c r="AA265" s="41"/>
      <c r="AB265" s="41"/>
      <c r="AC265" s="41"/>
      <c r="AD265" s="45"/>
      <c r="AF265" s="46"/>
      <c r="AG265" s="56">
        <f t="shared" si="53"/>
        <v>9773228.0800000001</v>
      </c>
      <c r="AH265" s="30">
        <f t="shared" si="57"/>
        <v>1064371</v>
      </c>
      <c r="AI265" s="43">
        <f t="shared" si="54"/>
        <v>0</v>
      </c>
      <c r="AJ265" s="47">
        <f t="shared" si="55"/>
        <v>10837599.08</v>
      </c>
      <c r="AK265" s="1">
        <f t="shared" si="58"/>
        <v>56679752.079999998</v>
      </c>
      <c r="AL265" s="33">
        <f t="shared" si="59"/>
        <v>0.15493398702453468</v>
      </c>
      <c r="AM265" s="34">
        <f t="shared" si="60"/>
        <v>39.558048512991277</v>
      </c>
      <c r="AN265" s="35">
        <f t="shared" si="61"/>
        <v>4.3081404945397566</v>
      </c>
      <c r="AO265" s="36">
        <f t="shared" si="62"/>
        <v>0</v>
      </c>
      <c r="AP265" s="37">
        <f t="shared" si="63"/>
        <v>23.641121480485438</v>
      </c>
      <c r="AQ265" s="37">
        <f t="shared" si="52"/>
        <v>5</v>
      </c>
      <c r="AR265" s="49">
        <v>45650</v>
      </c>
      <c r="AS265" s="61">
        <v>0</v>
      </c>
    </row>
    <row r="266" spans="1:45" x14ac:dyDescent="0.2">
      <c r="A266" s="64" t="s">
        <v>311</v>
      </c>
      <c r="B266" s="41">
        <v>22601739</v>
      </c>
      <c r="C266" s="27"/>
      <c r="D266" s="42">
        <v>22045920</v>
      </c>
      <c r="E266" s="4">
        <f t="shared" si="56"/>
        <v>44647659</v>
      </c>
      <c r="F266" s="28">
        <f t="shared" si="64"/>
        <v>0.17347907334144688</v>
      </c>
      <c r="G266" s="41">
        <v>2761675</v>
      </c>
      <c r="H266" s="43"/>
      <c r="I266" s="43"/>
      <c r="J266" s="44"/>
      <c r="K266" s="44"/>
      <c r="L266" s="44"/>
      <c r="M266" s="44"/>
      <c r="N266" s="43"/>
      <c r="O266" s="44"/>
      <c r="P266" s="43"/>
      <c r="Q266" s="44"/>
      <c r="R266" s="50"/>
      <c r="S266" s="44">
        <v>993139</v>
      </c>
      <c r="T266" s="44"/>
      <c r="U266" s="44"/>
      <c r="V266" s="41">
        <v>993140</v>
      </c>
      <c r="W266" s="41">
        <v>2340367.14</v>
      </c>
      <c r="X266" s="41">
        <v>2845625.72</v>
      </c>
      <c r="Y266" s="41"/>
      <c r="Z266" s="41"/>
      <c r="AA266" s="41"/>
      <c r="AB266" s="41"/>
      <c r="AC266" s="41"/>
      <c r="AD266" s="45"/>
      <c r="AF266" s="46"/>
      <c r="AG266" s="56">
        <f t="shared" si="53"/>
        <v>8940807.8600000013</v>
      </c>
      <c r="AH266" s="30">
        <f t="shared" si="57"/>
        <v>993139</v>
      </c>
      <c r="AI266" s="43">
        <f t="shared" si="54"/>
        <v>0</v>
      </c>
      <c r="AJ266" s="47">
        <f t="shared" si="55"/>
        <v>9933946.8600000013</v>
      </c>
      <c r="AK266" s="1">
        <f t="shared" si="58"/>
        <v>54581605.859999999</v>
      </c>
      <c r="AL266" s="33">
        <f t="shared" si="59"/>
        <v>0.14919870859977669</v>
      </c>
      <c r="AM266" s="34">
        <f t="shared" si="60"/>
        <v>39.558052856021391</v>
      </c>
      <c r="AN266" s="35">
        <f t="shared" si="61"/>
        <v>4.3940822429636945</v>
      </c>
      <c r="AO266" s="36">
        <f t="shared" si="62"/>
        <v>0</v>
      </c>
      <c r="AP266" s="37">
        <f t="shared" si="63"/>
        <v>22.24964775868764</v>
      </c>
      <c r="AQ266" s="37">
        <f t="shared" si="52"/>
        <v>5</v>
      </c>
      <c r="AR266" s="49">
        <v>38155</v>
      </c>
      <c r="AS266" s="61">
        <v>0</v>
      </c>
    </row>
    <row r="267" spans="1:45" x14ac:dyDescent="0.2">
      <c r="A267" s="64" t="s">
        <v>312</v>
      </c>
      <c r="B267" s="41">
        <v>25221006</v>
      </c>
      <c r="C267" s="27"/>
      <c r="D267" s="42">
        <v>14743497</v>
      </c>
      <c r="E267" s="4">
        <f t="shared" si="56"/>
        <v>39964503</v>
      </c>
      <c r="F267" s="28">
        <f t="shared" si="64"/>
        <v>0.15528260836680091</v>
      </c>
      <c r="G267" s="41">
        <v>3081719</v>
      </c>
      <c r="H267" s="43"/>
      <c r="I267" s="43"/>
      <c r="J267" s="44"/>
      <c r="K267" s="44"/>
      <c r="L267" s="44"/>
      <c r="M267" s="44"/>
      <c r="N267" s="43"/>
      <c r="O267" s="44"/>
      <c r="P267" s="43"/>
      <c r="Q267" s="44"/>
      <c r="R267" s="50"/>
      <c r="S267" s="44">
        <v>1240689</v>
      </c>
      <c r="T267" s="44"/>
      <c r="U267" s="44"/>
      <c r="V267" s="41">
        <v>1240689</v>
      </c>
      <c r="W267" s="41">
        <v>2611587.16</v>
      </c>
      <c r="X267" s="41">
        <v>3042942.86</v>
      </c>
      <c r="Y267" s="41"/>
      <c r="Z267" s="41"/>
      <c r="AA267" s="41"/>
      <c r="AB267" s="41"/>
      <c r="AC267" s="41"/>
      <c r="AD267" s="45"/>
      <c r="AF267" s="46"/>
      <c r="AG267" s="56">
        <f t="shared" si="53"/>
        <v>9976938.0199999996</v>
      </c>
      <c r="AH267" s="30">
        <f t="shared" si="57"/>
        <v>1240689</v>
      </c>
      <c r="AI267" s="43">
        <f t="shared" si="54"/>
        <v>0</v>
      </c>
      <c r="AJ267" s="47">
        <f t="shared" si="55"/>
        <v>11217627.02</v>
      </c>
      <c r="AK267" s="1">
        <f t="shared" si="58"/>
        <v>51182130.019999996</v>
      </c>
      <c r="AL267" s="33">
        <f t="shared" si="59"/>
        <v>0.13990624830564233</v>
      </c>
      <c r="AM267" s="34">
        <f t="shared" si="60"/>
        <v>39.55804942911476</v>
      </c>
      <c r="AN267" s="35">
        <f t="shared" si="61"/>
        <v>4.9192684859596794</v>
      </c>
      <c r="AO267" s="36">
        <f t="shared" si="62"/>
        <v>0</v>
      </c>
      <c r="AP267" s="37">
        <f t="shared" si="63"/>
        <v>28.068976661613931</v>
      </c>
      <c r="AQ267" s="37">
        <f t="shared" si="52"/>
        <v>5</v>
      </c>
      <c r="AR267" s="49">
        <v>42510</v>
      </c>
      <c r="AS267" s="61">
        <v>0</v>
      </c>
    </row>
    <row r="268" spans="1:45" x14ac:dyDescent="0.2">
      <c r="A268" s="64" t="s">
        <v>313</v>
      </c>
      <c r="B268" s="41">
        <v>38810566</v>
      </c>
      <c r="C268" s="27"/>
      <c r="D268" s="42">
        <v>21559918</v>
      </c>
      <c r="E268" s="4">
        <f t="shared" si="56"/>
        <v>60370484</v>
      </c>
      <c r="F268" s="28">
        <f t="shared" si="64"/>
        <v>0.23457031916263843</v>
      </c>
      <c r="G268" s="41">
        <v>4742208</v>
      </c>
      <c r="H268" s="43"/>
      <c r="I268" s="43"/>
      <c r="J268" s="44"/>
      <c r="K268" s="44"/>
      <c r="L268" s="44"/>
      <c r="M268" s="44"/>
      <c r="N268" s="43"/>
      <c r="O268" s="44"/>
      <c r="P268" s="43"/>
      <c r="Q268" s="44"/>
      <c r="R268" s="50"/>
      <c r="S268" s="44">
        <v>2711287</v>
      </c>
      <c r="T268" s="44"/>
      <c r="U268" s="44"/>
      <c r="V268" s="41">
        <v>2711287</v>
      </c>
      <c r="W268" s="41">
        <v>4018760.3</v>
      </c>
      <c r="X268" s="41">
        <v>3880447.69</v>
      </c>
      <c r="Y268" s="41"/>
      <c r="Z268" s="41"/>
      <c r="AA268" s="41"/>
      <c r="AB268" s="41"/>
      <c r="AC268" s="41"/>
      <c r="AD268" s="45"/>
      <c r="AF268" s="46"/>
      <c r="AG268" s="56">
        <f t="shared" si="53"/>
        <v>15352702.99</v>
      </c>
      <c r="AH268" s="30">
        <f t="shared" si="57"/>
        <v>2711287</v>
      </c>
      <c r="AI268" s="43">
        <f t="shared" si="54"/>
        <v>0</v>
      </c>
      <c r="AJ268" s="47">
        <f t="shared" si="55"/>
        <v>18063989.990000002</v>
      </c>
      <c r="AK268" s="1">
        <f t="shared" si="58"/>
        <v>78434473.99000001</v>
      </c>
      <c r="AL268" s="33">
        <f t="shared" si="59"/>
        <v>0.21440047511659591</v>
      </c>
      <c r="AM268" s="34">
        <f t="shared" si="60"/>
        <v>39.55804970739154</v>
      </c>
      <c r="AN268" s="35">
        <f t="shared" si="61"/>
        <v>6.9859506815747023</v>
      </c>
      <c r="AO268" s="36">
        <f t="shared" si="62"/>
        <v>0</v>
      </c>
      <c r="AP268" s="37">
        <f t="shared" si="63"/>
        <v>29.921890289963553</v>
      </c>
      <c r="AQ268" s="37">
        <f t="shared" ref="AQ268:AQ328" si="65">COUNT(G268:AF268)</f>
        <v>5</v>
      </c>
      <c r="AR268" s="49">
        <v>90544</v>
      </c>
      <c r="AS268" s="61">
        <v>0</v>
      </c>
    </row>
    <row r="269" spans="1:45" x14ac:dyDescent="0.2">
      <c r="A269" s="64" t="s">
        <v>314</v>
      </c>
      <c r="B269" s="41">
        <v>19984545</v>
      </c>
      <c r="C269" s="27"/>
      <c r="D269" s="42">
        <v>21225704</v>
      </c>
      <c r="E269" s="4">
        <f t="shared" si="56"/>
        <v>41210249</v>
      </c>
      <c r="F269" s="28">
        <f t="shared" si="64"/>
        <v>0.16012297103170153</v>
      </c>
      <c r="G269" s="41">
        <v>2441883</v>
      </c>
      <c r="H269" s="43"/>
      <c r="I269" s="43"/>
      <c r="J269" s="44"/>
      <c r="K269" s="44"/>
      <c r="L269" s="44"/>
      <c r="M269" s="44"/>
      <c r="N269" s="43"/>
      <c r="O269" s="44"/>
      <c r="P269" s="43"/>
      <c r="Q269" s="44"/>
      <c r="R269" s="50"/>
      <c r="S269" s="44">
        <v>1067581</v>
      </c>
      <c r="T269" s="44"/>
      <c r="U269" s="44"/>
      <c r="V269" s="41">
        <v>1067581</v>
      </c>
      <c r="W269" s="41">
        <v>2069361.61</v>
      </c>
      <c r="X269" s="41">
        <v>2326670.39</v>
      </c>
      <c r="Y269" s="41"/>
      <c r="Z269" s="41"/>
      <c r="AA269" s="41"/>
      <c r="AB269" s="41"/>
      <c r="AC269" s="41"/>
      <c r="AD269" s="45"/>
      <c r="AF269" s="46"/>
      <c r="AG269" s="56">
        <f t="shared" si="53"/>
        <v>7905496</v>
      </c>
      <c r="AH269" s="30">
        <f t="shared" si="57"/>
        <v>1067581</v>
      </c>
      <c r="AI269" s="43">
        <f t="shared" si="54"/>
        <v>0</v>
      </c>
      <c r="AJ269" s="47">
        <f t="shared" si="55"/>
        <v>8973077</v>
      </c>
      <c r="AK269" s="1">
        <f t="shared" si="58"/>
        <v>50183326</v>
      </c>
      <c r="AL269" s="33">
        <f t="shared" si="59"/>
        <v>0.13717601954853142</v>
      </c>
      <c r="AM269" s="34">
        <f t="shared" si="60"/>
        <v>39.558048481964434</v>
      </c>
      <c r="AN269" s="35">
        <f t="shared" si="61"/>
        <v>5.3420330560440581</v>
      </c>
      <c r="AO269" s="36">
        <f t="shared" si="62"/>
        <v>0</v>
      </c>
      <c r="AP269" s="37">
        <f t="shared" si="63"/>
        <v>21.773896585774089</v>
      </c>
      <c r="AQ269" s="37">
        <f t="shared" si="65"/>
        <v>5</v>
      </c>
      <c r="AR269" s="49">
        <v>28402</v>
      </c>
      <c r="AS269" s="61">
        <v>1</v>
      </c>
    </row>
    <row r="270" spans="1:45" x14ac:dyDescent="0.2">
      <c r="A270" s="64" t="s">
        <v>315</v>
      </c>
      <c r="B270" s="41">
        <v>21522493</v>
      </c>
      <c r="C270" s="27"/>
      <c r="D270" s="42">
        <v>19757219</v>
      </c>
      <c r="E270" s="4">
        <f t="shared" si="56"/>
        <v>41279712</v>
      </c>
      <c r="F270" s="28">
        <f t="shared" si="64"/>
        <v>0.160392870442811</v>
      </c>
      <c r="G270" s="41">
        <v>2629803</v>
      </c>
      <c r="H270" s="43"/>
      <c r="I270" s="43"/>
      <c r="J270" s="44"/>
      <c r="K270" s="44"/>
      <c r="L270" s="44"/>
      <c r="M270" s="44"/>
      <c r="N270" s="43"/>
      <c r="O270" s="44"/>
      <c r="P270" s="43"/>
      <c r="Q270" s="44"/>
      <c r="R270" s="50"/>
      <c r="S270" s="44">
        <v>883621</v>
      </c>
      <c r="T270" s="44"/>
      <c r="U270" s="44"/>
      <c r="V270" s="41">
        <v>883622</v>
      </c>
      <c r="W270" s="41">
        <v>2228613.23</v>
      </c>
      <c r="X270" s="41">
        <v>2771840.39</v>
      </c>
      <c r="Y270" s="41"/>
      <c r="Z270" s="41"/>
      <c r="AA270" s="41"/>
      <c r="AB270" s="41"/>
      <c r="AC270" s="41"/>
      <c r="AD270" s="45"/>
      <c r="AF270" s="46"/>
      <c r="AG270" s="56">
        <f t="shared" si="53"/>
        <v>8513878.620000001</v>
      </c>
      <c r="AH270" s="30">
        <f t="shared" si="57"/>
        <v>883621</v>
      </c>
      <c r="AI270" s="43">
        <f t="shared" si="54"/>
        <v>0</v>
      </c>
      <c r="AJ270" s="47">
        <f t="shared" si="55"/>
        <v>9397499.620000001</v>
      </c>
      <c r="AK270" s="1">
        <f t="shared" si="58"/>
        <v>50677211.620000005</v>
      </c>
      <c r="AL270" s="33">
        <f t="shared" si="59"/>
        <v>0.13852605488624217</v>
      </c>
      <c r="AM270" s="34">
        <f t="shared" si="60"/>
        <v>39.558050361545014</v>
      </c>
      <c r="AN270" s="35">
        <f t="shared" si="61"/>
        <v>4.1055699263091876</v>
      </c>
      <c r="AO270" s="36">
        <f t="shared" si="62"/>
        <v>0</v>
      </c>
      <c r="AP270" s="37">
        <f t="shared" si="63"/>
        <v>22.765419535872734</v>
      </c>
      <c r="AQ270" s="37">
        <f t="shared" si="65"/>
        <v>5</v>
      </c>
      <c r="AR270" s="49">
        <v>22702</v>
      </c>
      <c r="AS270" s="61">
        <v>1</v>
      </c>
    </row>
    <row r="271" spans="1:45" x14ac:dyDescent="0.2">
      <c r="A271" s="64" t="s">
        <v>316</v>
      </c>
      <c r="B271" s="41">
        <v>15885709</v>
      </c>
      <c r="C271" s="27"/>
      <c r="D271" s="42">
        <v>15621788</v>
      </c>
      <c r="E271" s="4">
        <f t="shared" si="56"/>
        <v>31507497</v>
      </c>
      <c r="F271" s="28">
        <f t="shared" si="64"/>
        <v>0.12242279898411734</v>
      </c>
      <c r="G271" s="41">
        <v>1941052</v>
      </c>
      <c r="H271" s="43"/>
      <c r="I271" s="43"/>
      <c r="J271" s="44"/>
      <c r="K271" s="44"/>
      <c r="L271" s="44"/>
      <c r="M271" s="44"/>
      <c r="N271" s="43"/>
      <c r="O271" s="44"/>
      <c r="P271" s="43"/>
      <c r="Q271" s="44"/>
      <c r="R271" s="50"/>
      <c r="S271" s="44">
        <v>708395</v>
      </c>
      <c r="T271" s="44"/>
      <c r="U271" s="44"/>
      <c r="V271" s="41">
        <v>708394</v>
      </c>
      <c r="W271" s="41">
        <v>1644935.01</v>
      </c>
      <c r="X271" s="41">
        <v>1989695.53</v>
      </c>
      <c r="Y271" s="41"/>
      <c r="Z271" s="41"/>
      <c r="AA271" s="41"/>
      <c r="AB271" s="41"/>
      <c r="AC271" s="41"/>
      <c r="AD271" s="45"/>
      <c r="AF271" s="46"/>
      <c r="AG271" s="56">
        <f t="shared" si="53"/>
        <v>6284076.54</v>
      </c>
      <c r="AH271" s="30">
        <f t="shared" si="57"/>
        <v>708395</v>
      </c>
      <c r="AI271" s="43">
        <f t="shared" si="54"/>
        <v>0</v>
      </c>
      <c r="AJ271" s="47">
        <f t="shared" si="55"/>
        <v>6992471.54</v>
      </c>
      <c r="AK271" s="1">
        <f t="shared" si="58"/>
        <v>38499968.539999999</v>
      </c>
      <c r="AL271" s="33">
        <f t="shared" si="59"/>
        <v>0.10523958569547352</v>
      </c>
      <c r="AM271" s="34">
        <f t="shared" si="60"/>
        <v>39.558048935681747</v>
      </c>
      <c r="AN271" s="35">
        <f t="shared" si="61"/>
        <v>4.4593225269328549</v>
      </c>
      <c r="AO271" s="36">
        <f t="shared" si="62"/>
        <v>0</v>
      </c>
      <c r="AP271" s="37">
        <f t="shared" si="63"/>
        <v>22.193040405589819</v>
      </c>
      <c r="AQ271" s="37">
        <f t="shared" si="65"/>
        <v>5</v>
      </c>
      <c r="AR271" s="49">
        <v>13609</v>
      </c>
      <c r="AS271" s="61">
        <v>1</v>
      </c>
    </row>
    <row r="272" spans="1:45" x14ac:dyDescent="0.2">
      <c r="A272" s="64" t="s">
        <v>317</v>
      </c>
      <c r="B272" s="41">
        <v>17328367</v>
      </c>
      <c r="C272" s="27"/>
      <c r="D272" s="42">
        <v>15000807</v>
      </c>
      <c r="E272" s="4">
        <f t="shared" si="56"/>
        <v>32329174</v>
      </c>
      <c r="F272" s="28">
        <f t="shared" si="64"/>
        <v>0.12561543590481189</v>
      </c>
      <c r="G272" s="41">
        <v>2117329</v>
      </c>
      <c r="H272" s="43"/>
      <c r="I272" s="43"/>
      <c r="J272" s="44"/>
      <c r="K272" s="44"/>
      <c r="L272" s="44"/>
      <c r="M272" s="44"/>
      <c r="N272" s="43"/>
      <c r="O272" s="44"/>
      <c r="P272" s="43"/>
      <c r="Q272" s="44"/>
      <c r="R272" s="50"/>
      <c r="S272" s="44">
        <v>859444</v>
      </c>
      <c r="T272" s="44"/>
      <c r="U272" s="44"/>
      <c r="V272" s="41">
        <v>859444</v>
      </c>
      <c r="W272" s="41">
        <v>1794319.44</v>
      </c>
      <c r="X272" s="41">
        <v>2083671.97</v>
      </c>
      <c r="Y272" s="41"/>
      <c r="Z272" s="41"/>
      <c r="AA272" s="41"/>
      <c r="AB272" s="41"/>
      <c r="AC272" s="41"/>
      <c r="AD272" s="45"/>
      <c r="AF272" s="46"/>
      <c r="AG272" s="56">
        <f t="shared" si="53"/>
        <v>6854764.4099999992</v>
      </c>
      <c r="AH272" s="30">
        <f t="shared" si="57"/>
        <v>859444</v>
      </c>
      <c r="AI272" s="43">
        <f t="shared" si="54"/>
        <v>0</v>
      </c>
      <c r="AJ272" s="47">
        <f t="shared" si="55"/>
        <v>7714208.4099999992</v>
      </c>
      <c r="AK272" s="1">
        <f t="shared" si="58"/>
        <v>40043382.409999996</v>
      </c>
      <c r="AL272" s="33">
        <f t="shared" si="59"/>
        <v>0.10945850436982751</v>
      </c>
      <c r="AM272" s="34">
        <f t="shared" si="60"/>
        <v>39.558051892598996</v>
      </c>
      <c r="AN272" s="35">
        <f t="shared" si="61"/>
        <v>4.9597518335109125</v>
      </c>
      <c r="AO272" s="36">
        <f t="shared" si="62"/>
        <v>0</v>
      </c>
      <c r="AP272" s="37">
        <f t="shared" si="63"/>
        <v>23.861446042512561</v>
      </c>
      <c r="AQ272" s="37">
        <f t="shared" si="65"/>
        <v>5</v>
      </c>
      <c r="AR272" s="49">
        <v>19668</v>
      </c>
      <c r="AS272" s="61">
        <v>0</v>
      </c>
    </row>
    <row r="273" spans="1:45" x14ac:dyDescent="0.2">
      <c r="A273" s="64" t="s">
        <v>318</v>
      </c>
      <c r="B273" s="41">
        <v>22670416</v>
      </c>
      <c r="C273" s="27"/>
      <c r="D273" s="42">
        <v>21351069</v>
      </c>
      <c r="E273" s="4">
        <f t="shared" si="56"/>
        <v>44021485</v>
      </c>
      <c r="F273" s="28">
        <f t="shared" si="64"/>
        <v>0.17104606592955757</v>
      </c>
      <c r="G273" s="41">
        <v>2770066</v>
      </c>
      <c r="H273" s="43"/>
      <c r="I273" s="43"/>
      <c r="J273" s="44"/>
      <c r="K273" s="44"/>
      <c r="L273" s="44"/>
      <c r="M273" s="44"/>
      <c r="N273" s="43"/>
      <c r="O273" s="44"/>
      <c r="P273" s="43"/>
      <c r="Q273" s="44"/>
      <c r="R273" s="50"/>
      <c r="S273" s="44">
        <v>1841310</v>
      </c>
      <c r="T273" s="44"/>
      <c r="U273" s="44"/>
      <c r="V273" s="41">
        <v>1841310</v>
      </c>
      <c r="W273" s="41">
        <v>2347478.44</v>
      </c>
      <c r="X273" s="41">
        <v>2009119.95</v>
      </c>
      <c r="Y273" s="41"/>
      <c r="Z273" s="41"/>
      <c r="AA273" s="41"/>
      <c r="AB273" s="41"/>
      <c r="AC273" s="41"/>
      <c r="AD273" s="45"/>
      <c r="AF273" s="46"/>
      <c r="AG273" s="56">
        <f t="shared" si="53"/>
        <v>8967974.3899999987</v>
      </c>
      <c r="AH273" s="30">
        <f t="shared" si="57"/>
        <v>1841310</v>
      </c>
      <c r="AI273" s="43">
        <f t="shared" si="54"/>
        <v>0</v>
      </c>
      <c r="AJ273" s="47">
        <f t="shared" si="55"/>
        <v>10809284.389999999</v>
      </c>
      <c r="AK273" s="1">
        <f t="shared" si="58"/>
        <v>54830769.390000001</v>
      </c>
      <c r="AL273" s="33">
        <f t="shared" si="59"/>
        <v>0.14987979660223513</v>
      </c>
      <c r="AM273" s="34">
        <f t="shared" si="60"/>
        <v>39.558049530277692</v>
      </c>
      <c r="AN273" s="35">
        <f t="shared" si="61"/>
        <v>8.12208298250901</v>
      </c>
      <c r="AO273" s="36">
        <f t="shared" si="62"/>
        <v>0</v>
      </c>
      <c r="AP273" s="37">
        <f t="shared" si="63"/>
        <v>24.55456554907223</v>
      </c>
      <c r="AQ273" s="37">
        <f t="shared" si="65"/>
        <v>5</v>
      </c>
      <c r="AR273" s="49">
        <v>32829</v>
      </c>
      <c r="AS273" s="61">
        <v>0</v>
      </c>
    </row>
    <row r="274" spans="1:45" x14ac:dyDescent="0.2">
      <c r="A274" s="64" t="s">
        <v>319</v>
      </c>
      <c r="B274" s="41">
        <v>27672824</v>
      </c>
      <c r="C274" s="27"/>
      <c r="D274" s="42">
        <v>23819540</v>
      </c>
      <c r="E274" s="4">
        <f t="shared" si="56"/>
        <v>51492364</v>
      </c>
      <c r="F274" s="28">
        <f t="shared" si="64"/>
        <v>0.20007426572758225</v>
      </c>
      <c r="G274" s="41">
        <v>3381303</v>
      </c>
      <c r="H274" s="43"/>
      <c r="I274" s="43"/>
      <c r="J274" s="44"/>
      <c r="K274" s="44"/>
      <c r="L274" s="44"/>
      <c r="M274" s="44"/>
      <c r="N274" s="43"/>
      <c r="O274" s="44"/>
      <c r="P274" s="43"/>
      <c r="Q274" s="44"/>
      <c r="R274" s="50"/>
      <c r="S274" s="44">
        <v>1477989</v>
      </c>
      <c r="T274" s="44"/>
      <c r="U274" s="44"/>
      <c r="V274" s="41">
        <v>1477989</v>
      </c>
      <c r="W274" s="41">
        <v>2865458.35</v>
      </c>
      <c r="X274" s="41">
        <v>3222069.14</v>
      </c>
      <c r="Y274" s="41"/>
      <c r="Z274" s="41"/>
      <c r="AA274" s="41"/>
      <c r="AB274" s="41"/>
      <c r="AC274" s="41"/>
      <c r="AD274" s="45"/>
      <c r="AF274" s="46"/>
      <c r="AG274" s="56">
        <f t="shared" si="53"/>
        <v>10946819.49</v>
      </c>
      <c r="AH274" s="30">
        <f t="shared" si="57"/>
        <v>1477989</v>
      </c>
      <c r="AI274" s="43">
        <f t="shared" si="54"/>
        <v>0</v>
      </c>
      <c r="AJ274" s="47">
        <f t="shared" si="55"/>
        <v>12424808.49</v>
      </c>
      <c r="AK274" s="1">
        <f t="shared" si="58"/>
        <v>63917172.490000002</v>
      </c>
      <c r="AL274" s="33">
        <f t="shared" si="59"/>
        <v>0.17471746099441665</v>
      </c>
      <c r="AM274" s="34">
        <f t="shared" si="60"/>
        <v>39.558013630990466</v>
      </c>
      <c r="AN274" s="35">
        <f t="shared" si="61"/>
        <v>5.3409402668842185</v>
      </c>
      <c r="AO274" s="36">
        <f t="shared" si="62"/>
        <v>0</v>
      </c>
      <c r="AP274" s="37">
        <f t="shared" si="63"/>
        <v>24.12941944168654</v>
      </c>
      <c r="AQ274" s="37">
        <f t="shared" si="65"/>
        <v>5</v>
      </c>
      <c r="AR274" s="49">
        <v>54147</v>
      </c>
      <c r="AS274" s="61">
        <v>0</v>
      </c>
    </row>
    <row r="275" spans="1:45" x14ac:dyDescent="0.2">
      <c r="A275" s="64" t="s">
        <v>320</v>
      </c>
      <c r="B275" s="41">
        <v>18553917</v>
      </c>
      <c r="C275" s="27"/>
      <c r="D275" s="42">
        <v>19566112</v>
      </c>
      <c r="E275" s="4">
        <f t="shared" si="56"/>
        <v>38120029</v>
      </c>
      <c r="F275" s="28">
        <f t="shared" si="64"/>
        <v>0.14811588008833973</v>
      </c>
      <c r="G275" s="41">
        <v>2267077</v>
      </c>
      <c r="H275" s="43"/>
      <c r="I275" s="43"/>
      <c r="J275" s="44"/>
      <c r="K275" s="44"/>
      <c r="L275" s="44"/>
      <c r="M275" s="44"/>
      <c r="N275" s="43"/>
      <c r="O275" s="44"/>
      <c r="P275" s="43"/>
      <c r="Q275" s="44"/>
      <c r="R275" s="50"/>
      <c r="S275" s="44">
        <v>1549708</v>
      </c>
      <c r="T275" s="44"/>
      <c r="U275" s="44"/>
      <c r="V275" s="41">
        <v>1549708</v>
      </c>
      <c r="W275" s="41">
        <v>1921222.87</v>
      </c>
      <c r="X275" s="41">
        <v>1601560.16</v>
      </c>
      <c r="Y275" s="41"/>
      <c r="Z275" s="41"/>
      <c r="AA275" s="41"/>
      <c r="AB275" s="41"/>
      <c r="AC275" s="41"/>
      <c r="AD275" s="45"/>
      <c r="AF275" s="46"/>
      <c r="AG275" s="56">
        <f t="shared" si="53"/>
        <v>7339568.0300000003</v>
      </c>
      <c r="AH275" s="30">
        <f t="shared" si="57"/>
        <v>1549708</v>
      </c>
      <c r="AI275" s="43">
        <f t="shared" si="54"/>
        <v>0</v>
      </c>
      <c r="AJ275" s="47">
        <f t="shared" si="55"/>
        <v>8889276.0300000012</v>
      </c>
      <c r="AK275" s="1">
        <f t="shared" si="58"/>
        <v>47009305.030000001</v>
      </c>
      <c r="AL275" s="33">
        <f t="shared" si="59"/>
        <v>0.12849983968296871</v>
      </c>
      <c r="AM275" s="34">
        <f t="shared" si="60"/>
        <v>39.558051434637761</v>
      </c>
      <c r="AN275" s="35">
        <f t="shared" si="61"/>
        <v>8.3524573274743013</v>
      </c>
      <c r="AO275" s="36">
        <f t="shared" si="62"/>
        <v>0</v>
      </c>
      <c r="AP275" s="37">
        <f t="shared" si="63"/>
        <v>23.31917436369212</v>
      </c>
      <c r="AQ275" s="37">
        <f t="shared" si="65"/>
        <v>5</v>
      </c>
      <c r="AR275" s="49">
        <v>19028</v>
      </c>
      <c r="AS275" s="61">
        <v>0</v>
      </c>
    </row>
    <row r="276" spans="1:45" x14ac:dyDescent="0.2">
      <c r="A276" s="64" t="s">
        <v>321</v>
      </c>
      <c r="B276" s="41">
        <v>94464999</v>
      </c>
      <c r="C276" s="27"/>
      <c r="D276" s="42">
        <v>27060598</v>
      </c>
      <c r="E276" s="4">
        <f t="shared" si="56"/>
        <v>121525597</v>
      </c>
      <c r="F276" s="28">
        <f t="shared" si="64"/>
        <v>0.47218932474883213</v>
      </c>
      <c r="G276" s="41">
        <v>11542545</v>
      </c>
      <c r="H276" s="43"/>
      <c r="I276" s="43"/>
      <c r="J276" s="44">
        <v>5068656</v>
      </c>
      <c r="K276" s="44"/>
      <c r="L276" s="44"/>
      <c r="M276" s="44"/>
      <c r="N276" s="43"/>
      <c r="O276" s="44"/>
      <c r="P276" s="43"/>
      <c r="Q276" s="44"/>
      <c r="R276" s="50"/>
      <c r="S276" s="44">
        <v>9135077</v>
      </c>
      <c r="T276" s="44"/>
      <c r="U276" s="44"/>
      <c r="V276" s="41">
        <v>9135076</v>
      </c>
      <c r="W276" s="41">
        <v>9781671.0299999993</v>
      </c>
      <c r="X276" s="41">
        <v>6909220.0899999999</v>
      </c>
      <c r="Y276" s="41"/>
      <c r="Z276" s="41">
        <v>10615773</v>
      </c>
      <c r="AA276" s="41"/>
      <c r="AB276" s="41"/>
      <c r="AC276" s="41"/>
      <c r="AD276" s="45"/>
      <c r="AF276" s="46"/>
      <c r="AG276" s="56">
        <f t="shared" si="53"/>
        <v>37368512.120000005</v>
      </c>
      <c r="AH276" s="30">
        <f t="shared" si="57"/>
        <v>24819506</v>
      </c>
      <c r="AI276" s="43">
        <f t="shared" si="54"/>
        <v>0</v>
      </c>
      <c r="AJ276" s="47">
        <f t="shared" si="55"/>
        <v>62188018.120000005</v>
      </c>
      <c r="AK276" s="1">
        <f t="shared" si="58"/>
        <v>183713615.12</v>
      </c>
      <c r="AL276" s="33">
        <f t="shared" si="59"/>
        <v>0.50218079325855158</v>
      </c>
      <c r="AM276" s="34">
        <f t="shared" si="60"/>
        <v>39.558050617245023</v>
      </c>
      <c r="AN276" s="35">
        <f t="shared" si="61"/>
        <v>26.273758813039315</v>
      </c>
      <c r="AO276" s="36">
        <f t="shared" si="62"/>
        <v>0</v>
      </c>
      <c r="AP276" s="37">
        <f t="shared" si="63"/>
        <v>51.172773189503452</v>
      </c>
      <c r="AQ276" s="37">
        <f t="shared" si="65"/>
        <v>7</v>
      </c>
      <c r="AR276" s="49">
        <v>281140</v>
      </c>
      <c r="AS276" s="61">
        <v>0</v>
      </c>
    </row>
    <row r="277" spans="1:45" x14ac:dyDescent="0.2">
      <c r="A277" s="64" t="s">
        <v>322</v>
      </c>
      <c r="B277" s="41">
        <v>14819014</v>
      </c>
      <c r="C277" s="27"/>
      <c r="D277" s="42">
        <v>15968724</v>
      </c>
      <c r="E277" s="4">
        <f t="shared" si="56"/>
        <v>30787738</v>
      </c>
      <c r="F277" s="28">
        <f t="shared" si="64"/>
        <v>0.11962616580903494</v>
      </c>
      <c r="G277" s="41">
        <v>1810714</v>
      </c>
      <c r="H277" s="43"/>
      <c r="I277" s="43"/>
      <c r="J277" s="44"/>
      <c r="K277" s="44"/>
      <c r="L277" s="44"/>
      <c r="M277" s="44"/>
      <c r="N277" s="43"/>
      <c r="O277" s="44"/>
      <c r="P277" s="43"/>
      <c r="Q277" s="44"/>
      <c r="R277" s="50"/>
      <c r="S277" s="44">
        <v>750438</v>
      </c>
      <c r="T277" s="44"/>
      <c r="U277" s="44"/>
      <c r="V277" s="41">
        <v>750439</v>
      </c>
      <c r="W277" s="41">
        <v>1534480.75</v>
      </c>
      <c r="X277" s="41">
        <v>1766478.97</v>
      </c>
      <c r="Y277" s="41"/>
      <c r="Z277" s="41">
        <v>2805447</v>
      </c>
      <c r="AA277" s="41"/>
      <c r="AB277" s="41"/>
      <c r="AC277" s="41"/>
      <c r="AD277" s="45"/>
      <c r="AF277" s="46"/>
      <c r="AG277" s="56">
        <f t="shared" si="53"/>
        <v>5862112.7199999997</v>
      </c>
      <c r="AH277" s="30">
        <f t="shared" si="57"/>
        <v>3555885</v>
      </c>
      <c r="AI277" s="43">
        <f t="shared" si="54"/>
        <v>0</v>
      </c>
      <c r="AJ277" s="47">
        <f t="shared" si="55"/>
        <v>9417997.7199999988</v>
      </c>
      <c r="AK277" s="1">
        <f t="shared" si="58"/>
        <v>40205735.719999999</v>
      </c>
      <c r="AL277" s="33">
        <f t="shared" si="59"/>
        <v>0.10990229681248724</v>
      </c>
      <c r="AM277" s="34">
        <f t="shared" si="60"/>
        <v>39.558048328991383</v>
      </c>
      <c r="AN277" s="35">
        <f t="shared" si="61"/>
        <v>23.995422367507039</v>
      </c>
      <c r="AO277" s="36">
        <f t="shared" si="62"/>
        <v>0</v>
      </c>
      <c r="AP277" s="37">
        <f t="shared" si="63"/>
        <v>30.590093107847022</v>
      </c>
      <c r="AQ277" s="37">
        <f t="shared" si="65"/>
        <v>6</v>
      </c>
      <c r="AR277" s="49">
        <v>10626</v>
      </c>
      <c r="AS277" s="61">
        <v>0</v>
      </c>
    </row>
    <row r="278" spans="1:45" x14ac:dyDescent="0.2">
      <c r="A278" s="64" t="s">
        <v>323</v>
      </c>
      <c r="B278" s="41">
        <v>14765917</v>
      </c>
      <c r="C278" s="27"/>
      <c r="D278" s="42">
        <v>14905678</v>
      </c>
      <c r="E278" s="4">
        <f t="shared" si="56"/>
        <v>29671595</v>
      </c>
      <c r="F278" s="28">
        <f t="shared" si="64"/>
        <v>0.1152893773257565</v>
      </c>
      <c r="G278" s="41">
        <v>1804227</v>
      </c>
      <c r="H278" s="43"/>
      <c r="I278" s="43"/>
      <c r="J278" s="44"/>
      <c r="K278" s="44"/>
      <c r="L278" s="44"/>
      <c r="M278" s="44"/>
      <c r="N278" s="43"/>
      <c r="O278" s="44"/>
      <c r="P278" s="43"/>
      <c r="Q278" s="44"/>
      <c r="R278" s="50"/>
      <c r="S278" s="44">
        <v>1183117</v>
      </c>
      <c r="T278" s="44"/>
      <c r="U278" s="44"/>
      <c r="V278" s="41">
        <v>1183118</v>
      </c>
      <c r="W278" s="41">
        <v>1528982.66</v>
      </c>
      <c r="X278" s="41">
        <v>1324781.77</v>
      </c>
      <c r="Y278" s="41"/>
      <c r="Z278" s="41"/>
      <c r="AA278" s="41"/>
      <c r="AB278" s="41"/>
      <c r="AC278" s="41"/>
      <c r="AD278" s="45"/>
      <c r="AF278" s="46"/>
      <c r="AG278" s="56">
        <f t="shared" si="53"/>
        <v>5841109.4299999997</v>
      </c>
      <c r="AH278" s="30">
        <f t="shared" si="57"/>
        <v>1183117</v>
      </c>
      <c r="AI278" s="43">
        <f t="shared" si="54"/>
        <v>0</v>
      </c>
      <c r="AJ278" s="47">
        <f t="shared" si="55"/>
        <v>7024226.4299999997</v>
      </c>
      <c r="AK278" s="1">
        <f t="shared" si="58"/>
        <v>36695821.43</v>
      </c>
      <c r="AL278" s="33">
        <f t="shared" si="59"/>
        <v>0.10030795323990878</v>
      </c>
      <c r="AM278" s="34">
        <f t="shared" si="60"/>
        <v>39.558054064640885</v>
      </c>
      <c r="AN278" s="35">
        <f t="shared" si="61"/>
        <v>8.0124857805986593</v>
      </c>
      <c r="AO278" s="36">
        <f t="shared" si="62"/>
        <v>0</v>
      </c>
      <c r="AP278" s="37">
        <f t="shared" si="63"/>
        <v>23.67323505864784</v>
      </c>
      <c r="AQ278" s="37">
        <f t="shared" si="65"/>
        <v>5</v>
      </c>
      <c r="AR278" s="49">
        <v>7676</v>
      </c>
      <c r="AS278" s="61">
        <v>1</v>
      </c>
    </row>
    <row r="279" spans="1:45" x14ac:dyDescent="0.2">
      <c r="A279" s="64" t="s">
        <v>324</v>
      </c>
      <c r="B279" s="41">
        <v>22047620</v>
      </c>
      <c r="C279" s="27"/>
      <c r="D279" s="42">
        <v>13847267</v>
      </c>
      <c r="E279" s="4">
        <f t="shared" si="56"/>
        <v>35894887</v>
      </c>
      <c r="F279" s="28">
        <f t="shared" si="64"/>
        <v>0.13947006122887537</v>
      </c>
      <c r="G279" s="41">
        <v>2693968</v>
      </c>
      <c r="H279" s="43"/>
      <c r="I279" s="43"/>
      <c r="J279" s="44"/>
      <c r="K279" s="44"/>
      <c r="L279" s="44"/>
      <c r="M279" s="44"/>
      <c r="N279" s="43"/>
      <c r="O279" s="44"/>
      <c r="P279" s="43"/>
      <c r="Q279" s="44"/>
      <c r="R279" s="50"/>
      <c r="S279" s="44">
        <v>678064</v>
      </c>
      <c r="T279" s="44"/>
      <c r="U279" s="44"/>
      <c r="V279" s="41">
        <v>678065</v>
      </c>
      <c r="W279" s="41">
        <v>2282989.09</v>
      </c>
      <c r="X279" s="41">
        <v>3066586.88</v>
      </c>
      <c r="Y279" s="41"/>
      <c r="Z279" s="41"/>
      <c r="AA279" s="41"/>
      <c r="AB279" s="41"/>
      <c r="AC279" s="41"/>
      <c r="AD279" s="45"/>
      <c r="AF279" s="46"/>
      <c r="AG279" s="56">
        <f t="shared" si="53"/>
        <v>8721608.9699999988</v>
      </c>
      <c r="AH279" s="30">
        <f t="shared" si="57"/>
        <v>678064</v>
      </c>
      <c r="AI279" s="43">
        <f t="shared" si="54"/>
        <v>0</v>
      </c>
      <c r="AJ279" s="47">
        <f t="shared" si="55"/>
        <v>9399672.9699999988</v>
      </c>
      <c r="AK279" s="1">
        <f t="shared" si="58"/>
        <v>45294559.969999999</v>
      </c>
      <c r="AL279" s="33">
        <f t="shared" si="59"/>
        <v>0.12381258754923595</v>
      </c>
      <c r="AM279" s="34">
        <f t="shared" si="60"/>
        <v>39.55805193485736</v>
      </c>
      <c r="AN279" s="35">
        <f t="shared" si="61"/>
        <v>3.0754521349696704</v>
      </c>
      <c r="AO279" s="36">
        <f t="shared" si="62"/>
        <v>0</v>
      </c>
      <c r="AP279" s="37">
        <f t="shared" si="63"/>
        <v>26.186662657553423</v>
      </c>
      <c r="AQ279" s="37">
        <f t="shared" si="65"/>
        <v>5</v>
      </c>
      <c r="AR279" s="49">
        <v>20815</v>
      </c>
      <c r="AS279" s="61">
        <v>1</v>
      </c>
    </row>
    <row r="280" spans="1:45" x14ac:dyDescent="0.2">
      <c r="A280" s="64" t="s">
        <v>325</v>
      </c>
      <c r="B280" s="41">
        <v>15010990</v>
      </c>
      <c r="C280" s="27"/>
      <c r="D280" s="42">
        <v>12868175</v>
      </c>
      <c r="E280" s="4">
        <f t="shared" si="56"/>
        <v>27879165</v>
      </c>
      <c r="F280" s="28">
        <f t="shared" si="64"/>
        <v>0.10832486670204365</v>
      </c>
      <c r="G280" s="41">
        <v>1834172</v>
      </c>
      <c r="H280" s="43"/>
      <c r="I280" s="43"/>
      <c r="J280" s="44"/>
      <c r="K280" s="44"/>
      <c r="L280" s="44"/>
      <c r="M280" s="44"/>
      <c r="N280" s="43"/>
      <c r="O280" s="44"/>
      <c r="P280" s="43"/>
      <c r="Q280" s="44"/>
      <c r="R280" s="50"/>
      <c r="S280" s="44">
        <v>642371</v>
      </c>
      <c r="T280" s="44"/>
      <c r="U280" s="44"/>
      <c r="V280" s="41">
        <v>642371</v>
      </c>
      <c r="W280" s="41">
        <v>1554359.53</v>
      </c>
      <c r="X280" s="41">
        <v>1907152.94</v>
      </c>
      <c r="Y280" s="41"/>
      <c r="Z280" s="41"/>
      <c r="AA280" s="41"/>
      <c r="AB280" s="41"/>
      <c r="AC280" s="41"/>
      <c r="AD280" s="45"/>
      <c r="AF280" s="46"/>
      <c r="AG280" s="56">
        <f t="shared" si="53"/>
        <v>5938055.4700000007</v>
      </c>
      <c r="AH280" s="30">
        <f t="shared" si="57"/>
        <v>642371</v>
      </c>
      <c r="AI280" s="43">
        <f t="shared" si="54"/>
        <v>0</v>
      </c>
      <c r="AJ280" s="47">
        <f t="shared" si="55"/>
        <v>6580426.4700000007</v>
      </c>
      <c r="AK280" s="1">
        <f t="shared" si="58"/>
        <v>34459591.469999999</v>
      </c>
      <c r="AL280" s="33">
        <f t="shared" si="59"/>
        <v>9.4195223192721944E-2</v>
      </c>
      <c r="AM280" s="34">
        <f t="shared" si="60"/>
        <v>39.558053599396182</v>
      </c>
      <c r="AN280" s="35">
        <f t="shared" si="61"/>
        <v>4.2793380050216534</v>
      </c>
      <c r="AO280" s="36">
        <f t="shared" si="62"/>
        <v>0</v>
      </c>
      <c r="AP280" s="37">
        <f t="shared" si="63"/>
        <v>23.603384355306193</v>
      </c>
      <c r="AQ280" s="37">
        <f t="shared" si="65"/>
        <v>5</v>
      </c>
      <c r="AR280" s="49">
        <v>10483</v>
      </c>
      <c r="AS280" s="61">
        <v>1</v>
      </c>
    </row>
    <row r="281" spans="1:45" x14ac:dyDescent="0.2">
      <c r="A281" s="64" t="s">
        <v>326</v>
      </c>
      <c r="B281" s="41">
        <v>14780573</v>
      </c>
      <c r="C281" s="27"/>
      <c r="D281" s="42">
        <v>22582644</v>
      </c>
      <c r="E281" s="4">
        <f t="shared" si="56"/>
        <v>37363217</v>
      </c>
      <c r="F281" s="28">
        <f t="shared" si="64"/>
        <v>0.14517527698855151</v>
      </c>
      <c r="G281" s="41">
        <v>1806017</v>
      </c>
      <c r="H281" s="43"/>
      <c r="I281" s="43"/>
      <c r="J281" s="44"/>
      <c r="K281" s="44"/>
      <c r="L281" s="44"/>
      <c r="M281" s="44"/>
      <c r="N281" s="43"/>
      <c r="O281" s="44"/>
      <c r="P281" s="43"/>
      <c r="Q281" s="44"/>
      <c r="R281" s="50"/>
      <c r="S281" s="44">
        <v>1086019</v>
      </c>
      <c r="T281" s="44"/>
      <c r="U281" s="44"/>
      <c r="V281" s="41">
        <v>1086019</v>
      </c>
      <c r="W281" s="41">
        <v>1530500.23</v>
      </c>
      <c r="X281" s="41">
        <v>1424369.96</v>
      </c>
      <c r="Y281" s="41"/>
      <c r="Z281" s="41"/>
      <c r="AA281" s="41"/>
      <c r="AB281" s="41"/>
      <c r="AC281" s="41"/>
      <c r="AD281" s="45"/>
      <c r="AF281" s="46"/>
      <c r="AG281" s="56">
        <f t="shared" si="53"/>
        <v>5846906.1900000004</v>
      </c>
      <c r="AH281" s="30">
        <f t="shared" si="57"/>
        <v>1086019</v>
      </c>
      <c r="AI281" s="43">
        <f t="shared" si="54"/>
        <v>0</v>
      </c>
      <c r="AJ281" s="47">
        <f t="shared" si="55"/>
        <v>6932925.1900000004</v>
      </c>
      <c r="AK281" s="1">
        <f t="shared" si="58"/>
        <v>44296142.189999998</v>
      </c>
      <c r="AL281" s="33">
        <f t="shared" si="59"/>
        <v>0.12108341457837941</v>
      </c>
      <c r="AM281" s="34">
        <f t="shared" si="60"/>
        <v>39.558048189336098</v>
      </c>
      <c r="AN281" s="35">
        <f t="shared" si="61"/>
        <v>7.3476109485065288</v>
      </c>
      <c r="AO281" s="36">
        <f t="shared" si="62"/>
        <v>0</v>
      </c>
      <c r="AP281" s="37">
        <f t="shared" si="63"/>
        <v>18.555482494989658</v>
      </c>
      <c r="AQ281" s="37">
        <f t="shared" si="65"/>
        <v>5</v>
      </c>
      <c r="AR281" s="49">
        <v>10794</v>
      </c>
      <c r="AS281" s="61">
        <v>1</v>
      </c>
    </row>
    <row r="282" spans="1:45" x14ac:dyDescent="0.2">
      <c r="A282" s="64" t="s">
        <v>327</v>
      </c>
      <c r="B282" s="41">
        <v>13329283</v>
      </c>
      <c r="C282" s="27"/>
      <c r="D282" s="42">
        <v>14703558</v>
      </c>
      <c r="E282" s="4">
        <f t="shared" si="56"/>
        <v>28032841</v>
      </c>
      <c r="F282" s="28">
        <f t="shared" si="64"/>
        <v>0.10892197684559721</v>
      </c>
      <c r="G282" s="41">
        <v>1628686</v>
      </c>
      <c r="H282" s="43"/>
      <c r="I282" s="43"/>
      <c r="J282" s="44"/>
      <c r="K282" s="44"/>
      <c r="L282" s="44"/>
      <c r="M282" s="44"/>
      <c r="N282" s="43"/>
      <c r="O282" s="44"/>
      <c r="P282" s="43"/>
      <c r="Q282" s="44"/>
      <c r="R282" s="50"/>
      <c r="S282" s="44">
        <v>1278355</v>
      </c>
      <c r="T282" s="44"/>
      <c r="U282" s="44"/>
      <c r="V282" s="41">
        <v>1278355</v>
      </c>
      <c r="W282" s="41">
        <v>1380221.58</v>
      </c>
      <c r="X282" s="41">
        <v>985541.27</v>
      </c>
      <c r="Y282" s="41"/>
      <c r="Z282" s="41"/>
      <c r="AA282" s="41"/>
      <c r="AB282" s="41"/>
      <c r="AC282" s="41"/>
      <c r="AD282" s="45"/>
      <c r="AF282" s="46"/>
      <c r="AG282" s="56">
        <f t="shared" si="53"/>
        <v>5272803.8499999996</v>
      </c>
      <c r="AH282" s="30">
        <f t="shared" si="57"/>
        <v>1278355</v>
      </c>
      <c r="AI282" s="43">
        <f t="shared" si="54"/>
        <v>0</v>
      </c>
      <c r="AJ282" s="47">
        <f t="shared" si="55"/>
        <v>6551158.8499999996</v>
      </c>
      <c r="AK282" s="1">
        <f t="shared" si="58"/>
        <v>34583999.850000001</v>
      </c>
      <c r="AL282" s="33">
        <f t="shared" si="59"/>
        <v>9.4535293246406346E-2</v>
      </c>
      <c r="AM282" s="34">
        <f t="shared" si="60"/>
        <v>39.558045620308306</v>
      </c>
      <c r="AN282" s="35">
        <f t="shared" si="61"/>
        <v>9.5905758771870921</v>
      </c>
      <c r="AO282" s="36">
        <f t="shared" si="62"/>
        <v>0</v>
      </c>
      <c r="AP282" s="37">
        <f t="shared" si="63"/>
        <v>23.369585872512886</v>
      </c>
      <c r="AQ282" s="37">
        <f t="shared" si="65"/>
        <v>5</v>
      </c>
      <c r="AR282" s="49">
        <v>4185</v>
      </c>
      <c r="AS282" s="61">
        <v>0</v>
      </c>
    </row>
    <row r="283" spans="1:45" x14ac:dyDescent="0.2">
      <c r="A283" s="64" t="s">
        <v>328</v>
      </c>
      <c r="B283" s="41">
        <v>13571849</v>
      </c>
      <c r="C283" s="27"/>
      <c r="D283" s="42">
        <v>15241338</v>
      </c>
      <c r="E283" s="4">
        <f t="shared" si="56"/>
        <v>28813187</v>
      </c>
      <c r="F283" s="28">
        <f t="shared" si="64"/>
        <v>0.11195402161564225</v>
      </c>
      <c r="G283" s="41">
        <v>1658325</v>
      </c>
      <c r="H283" s="43"/>
      <c r="I283" s="43"/>
      <c r="J283" s="44"/>
      <c r="K283" s="44"/>
      <c r="L283" s="44"/>
      <c r="M283" s="44"/>
      <c r="N283" s="43"/>
      <c r="O283" s="44"/>
      <c r="P283" s="43"/>
      <c r="Q283" s="44"/>
      <c r="R283" s="50"/>
      <c r="S283" s="44">
        <v>284950</v>
      </c>
      <c r="T283" s="44"/>
      <c r="U283" s="44"/>
      <c r="V283" s="41">
        <v>284950</v>
      </c>
      <c r="W283" s="41">
        <v>1405339.22</v>
      </c>
      <c r="X283" s="41">
        <v>2020144.74</v>
      </c>
      <c r="Y283" s="41"/>
      <c r="Z283" s="41"/>
      <c r="AA283" s="41"/>
      <c r="AB283" s="41"/>
      <c r="AC283" s="41"/>
      <c r="AD283" s="45"/>
      <c r="AF283" s="46"/>
      <c r="AG283" s="56">
        <f t="shared" si="53"/>
        <v>5368758.96</v>
      </c>
      <c r="AH283" s="30">
        <f t="shared" si="57"/>
        <v>284950</v>
      </c>
      <c r="AI283" s="43">
        <f t="shared" si="54"/>
        <v>0</v>
      </c>
      <c r="AJ283" s="47">
        <f t="shared" si="55"/>
        <v>5653708.96</v>
      </c>
      <c r="AK283" s="1">
        <f t="shared" si="58"/>
        <v>34466895.960000001</v>
      </c>
      <c r="AL283" s="33">
        <f t="shared" si="59"/>
        <v>9.4215190001279689E-2</v>
      </c>
      <c r="AM283" s="34">
        <f t="shared" si="60"/>
        <v>39.558051080585997</v>
      </c>
      <c r="AN283" s="35">
        <f t="shared" si="61"/>
        <v>2.0995665365861353</v>
      </c>
      <c r="AO283" s="36">
        <f t="shared" si="62"/>
        <v>0</v>
      </c>
      <c r="AP283" s="37">
        <f t="shared" si="63"/>
        <v>19.621949352565547</v>
      </c>
      <c r="AQ283" s="37">
        <f t="shared" si="65"/>
        <v>5</v>
      </c>
      <c r="AR283" s="49">
        <v>6042</v>
      </c>
      <c r="AS283" s="61">
        <v>1</v>
      </c>
    </row>
    <row r="284" spans="1:45" x14ac:dyDescent="0.2">
      <c r="A284" s="64" t="s">
        <v>329</v>
      </c>
      <c r="B284" s="41">
        <v>12177384</v>
      </c>
      <c r="C284" s="27"/>
      <c r="D284" s="42">
        <v>18129107</v>
      </c>
      <c r="E284" s="4">
        <f t="shared" si="56"/>
        <v>30306491</v>
      </c>
      <c r="F284" s="28">
        <f t="shared" si="64"/>
        <v>0.11775627418474281</v>
      </c>
      <c r="G284" s="41">
        <v>1487937</v>
      </c>
      <c r="H284" s="43"/>
      <c r="I284" s="43"/>
      <c r="J284" s="44"/>
      <c r="K284" s="44"/>
      <c r="L284" s="44"/>
      <c r="M284" s="44"/>
      <c r="N284" s="43"/>
      <c r="O284" s="44"/>
      <c r="P284" s="43"/>
      <c r="Q284" s="44"/>
      <c r="R284" s="50"/>
      <c r="S284" s="44">
        <v>395524</v>
      </c>
      <c r="T284" s="44"/>
      <c r="U284" s="44"/>
      <c r="V284" s="41">
        <v>395523</v>
      </c>
      <c r="W284" s="41">
        <v>1260944.97</v>
      </c>
      <c r="X284" s="41">
        <v>1672730.43</v>
      </c>
      <c r="Y284" s="41"/>
      <c r="Z284" s="41"/>
      <c r="AA284" s="41"/>
      <c r="AB284" s="41"/>
      <c r="AC284" s="41"/>
      <c r="AD284" s="45"/>
      <c r="AF284" s="46"/>
      <c r="AG284" s="56">
        <f t="shared" si="53"/>
        <v>4817135.3999999994</v>
      </c>
      <c r="AH284" s="30">
        <f t="shared" si="57"/>
        <v>395524</v>
      </c>
      <c r="AI284" s="43">
        <f t="shared" si="54"/>
        <v>0</v>
      </c>
      <c r="AJ284" s="47">
        <f t="shared" si="55"/>
        <v>5212659.3999999994</v>
      </c>
      <c r="AK284" s="1">
        <f t="shared" si="58"/>
        <v>35519150.399999999</v>
      </c>
      <c r="AL284" s="33">
        <f t="shared" si="59"/>
        <v>9.7091525372742876E-2</v>
      </c>
      <c r="AM284" s="34">
        <f t="shared" si="60"/>
        <v>39.558047935418642</v>
      </c>
      <c r="AN284" s="35">
        <f t="shared" si="61"/>
        <v>3.2480210856453242</v>
      </c>
      <c r="AO284" s="36">
        <f t="shared" si="62"/>
        <v>0</v>
      </c>
      <c r="AP284" s="37">
        <f t="shared" si="63"/>
        <v>17.199811749898725</v>
      </c>
      <c r="AQ284" s="37">
        <f t="shared" si="65"/>
        <v>5</v>
      </c>
      <c r="AR284" s="49">
        <v>2584</v>
      </c>
      <c r="AS284" s="61">
        <v>0</v>
      </c>
    </row>
    <row r="285" spans="1:45" x14ac:dyDescent="0.2">
      <c r="A285" s="64" t="s">
        <v>330</v>
      </c>
      <c r="B285" s="41">
        <v>26956323</v>
      </c>
      <c r="C285" s="27"/>
      <c r="D285" s="42">
        <v>24834471</v>
      </c>
      <c r="E285" s="4">
        <f t="shared" si="56"/>
        <v>51790794</v>
      </c>
      <c r="F285" s="28">
        <f t="shared" si="64"/>
        <v>0.20123381946493021</v>
      </c>
      <c r="G285" s="41">
        <v>3293755</v>
      </c>
      <c r="H285" s="43"/>
      <c r="I285" s="43"/>
      <c r="J285" s="44">
        <v>1221116</v>
      </c>
      <c r="K285" s="44"/>
      <c r="L285" s="44"/>
      <c r="M285" s="44"/>
      <c r="N285" s="43"/>
      <c r="O285" s="44"/>
      <c r="P285" s="43"/>
      <c r="Q285" s="44"/>
      <c r="R285" s="50"/>
      <c r="S285" s="44">
        <v>1238052</v>
      </c>
      <c r="T285" s="44"/>
      <c r="U285" s="44"/>
      <c r="V285" s="41">
        <v>1238052</v>
      </c>
      <c r="W285" s="41">
        <v>2791275.96</v>
      </c>
      <c r="X285" s="41">
        <v>3340312.78</v>
      </c>
      <c r="Y285" s="41"/>
      <c r="Z285" s="41"/>
      <c r="AA285" s="41"/>
      <c r="AB285" s="41"/>
      <c r="AC285" s="41"/>
      <c r="AD285" s="45"/>
      <c r="AF285" s="46"/>
      <c r="AG285" s="56">
        <f t="shared" si="53"/>
        <v>10663395.74</v>
      </c>
      <c r="AH285" s="30">
        <f t="shared" si="57"/>
        <v>2459168</v>
      </c>
      <c r="AI285" s="43">
        <f t="shared" si="54"/>
        <v>0</v>
      </c>
      <c r="AJ285" s="47">
        <f t="shared" si="55"/>
        <v>13122563.74</v>
      </c>
      <c r="AK285" s="1">
        <f t="shared" si="58"/>
        <v>64913357.740000002</v>
      </c>
      <c r="AL285" s="33">
        <f t="shared" si="59"/>
        <v>0.1774405313490591</v>
      </c>
      <c r="AM285" s="34">
        <f t="shared" si="60"/>
        <v>39.558050035236633</v>
      </c>
      <c r="AN285" s="35">
        <f t="shared" si="61"/>
        <v>9.122787258484772</v>
      </c>
      <c r="AO285" s="36">
        <f t="shared" si="62"/>
        <v>0</v>
      </c>
      <c r="AP285" s="37">
        <f t="shared" si="63"/>
        <v>25.33763768904566</v>
      </c>
      <c r="AQ285" s="37">
        <f t="shared" si="65"/>
        <v>6</v>
      </c>
      <c r="AR285" s="49">
        <v>52380</v>
      </c>
      <c r="AS285" s="61">
        <v>0</v>
      </c>
    </row>
    <row r="286" spans="1:45" x14ac:dyDescent="0.2">
      <c r="A286" s="64" t="s">
        <v>331</v>
      </c>
      <c r="B286" s="41">
        <v>14316801</v>
      </c>
      <c r="C286" s="27"/>
      <c r="D286" s="42">
        <v>14173170</v>
      </c>
      <c r="E286" s="4">
        <f t="shared" si="56"/>
        <v>28489971</v>
      </c>
      <c r="F286" s="28">
        <f t="shared" si="64"/>
        <v>0.11069816154537229</v>
      </c>
      <c r="G286" s="41">
        <v>1749352</v>
      </c>
      <c r="H286" s="43"/>
      <c r="I286" s="43"/>
      <c r="J286" s="44"/>
      <c r="K286" s="44"/>
      <c r="L286" s="44"/>
      <c r="M286" s="44"/>
      <c r="N286" s="43"/>
      <c r="O286" s="44"/>
      <c r="P286" s="43"/>
      <c r="Q286" s="44"/>
      <c r="R286" s="50"/>
      <c r="S286" s="44">
        <v>1127222</v>
      </c>
      <c r="T286" s="44"/>
      <c r="U286" s="44"/>
      <c r="V286" s="41">
        <v>1127222</v>
      </c>
      <c r="W286" s="41">
        <v>1482477.48</v>
      </c>
      <c r="X286" s="41">
        <v>1304398.08</v>
      </c>
      <c r="Y286" s="41"/>
      <c r="Z286" s="41"/>
      <c r="AA286" s="41"/>
      <c r="AB286" s="41"/>
      <c r="AC286" s="41"/>
      <c r="AD286" s="45"/>
      <c r="AF286" s="46"/>
      <c r="AG286" s="56">
        <f t="shared" si="53"/>
        <v>5663449.5600000005</v>
      </c>
      <c r="AH286" s="30">
        <f t="shared" si="57"/>
        <v>1127222</v>
      </c>
      <c r="AI286" s="43">
        <f t="shared" si="54"/>
        <v>0</v>
      </c>
      <c r="AJ286" s="47">
        <f t="shared" si="55"/>
        <v>6790671.5600000005</v>
      </c>
      <c r="AK286" s="1">
        <f t="shared" si="58"/>
        <v>35280642.560000002</v>
      </c>
      <c r="AL286" s="33">
        <f t="shared" si="59"/>
        <v>9.643956467722585E-2</v>
      </c>
      <c r="AM286" s="34">
        <f t="shared" si="60"/>
        <v>39.558065799755134</v>
      </c>
      <c r="AN286" s="35">
        <f t="shared" si="61"/>
        <v>7.8734208850147462</v>
      </c>
      <c r="AO286" s="36">
        <f t="shared" si="62"/>
        <v>0</v>
      </c>
      <c r="AP286" s="37">
        <f t="shared" si="63"/>
        <v>23.835305272862513</v>
      </c>
      <c r="AQ286" s="37">
        <f t="shared" si="65"/>
        <v>5</v>
      </c>
      <c r="AR286" s="49">
        <v>7762</v>
      </c>
      <c r="AS286" s="61">
        <v>1</v>
      </c>
    </row>
    <row r="287" spans="1:45" x14ac:dyDescent="0.2">
      <c r="A287" s="64" t="s">
        <v>332</v>
      </c>
      <c r="B287" s="41">
        <v>50933385</v>
      </c>
      <c r="C287" s="27"/>
      <c r="D287" s="42">
        <v>21163154</v>
      </c>
      <c r="E287" s="4">
        <f t="shared" si="56"/>
        <v>72096539</v>
      </c>
      <c r="F287" s="28">
        <f t="shared" si="64"/>
        <v>0.2801320619485444</v>
      </c>
      <c r="G287" s="41">
        <v>6223479</v>
      </c>
      <c r="H287" s="43"/>
      <c r="I287" s="43"/>
      <c r="J287" s="44">
        <v>1371116</v>
      </c>
      <c r="K287" s="44"/>
      <c r="L287" s="44"/>
      <c r="M287" s="44"/>
      <c r="N287" s="43"/>
      <c r="O287" s="44"/>
      <c r="P287" s="43"/>
      <c r="Q287" s="44"/>
      <c r="R287" s="50"/>
      <c r="S287" s="44">
        <v>2702624</v>
      </c>
      <c r="T287" s="44"/>
      <c r="U287" s="44"/>
      <c r="V287" s="41">
        <v>2702624</v>
      </c>
      <c r="W287" s="41">
        <v>5274055.17</v>
      </c>
      <c r="X287" s="41">
        <v>4777681</v>
      </c>
      <c r="Y287" s="41"/>
      <c r="Z287" s="41">
        <v>769898</v>
      </c>
      <c r="AA287" s="41"/>
      <c r="AB287" s="41"/>
      <c r="AC287" s="41"/>
      <c r="AD287" s="45"/>
      <c r="AF287" s="46"/>
      <c r="AG287" s="56">
        <f t="shared" si="53"/>
        <v>18977839.170000002</v>
      </c>
      <c r="AH287" s="30">
        <f t="shared" si="57"/>
        <v>4843638</v>
      </c>
      <c r="AI287" s="43">
        <f t="shared" si="54"/>
        <v>0</v>
      </c>
      <c r="AJ287" s="47">
        <f t="shared" si="55"/>
        <v>23821477.170000002</v>
      </c>
      <c r="AK287" s="1">
        <f t="shared" si="58"/>
        <v>95918016.170000002</v>
      </c>
      <c r="AL287" s="33">
        <f t="shared" si="59"/>
        <v>0.26219170210424619</v>
      </c>
      <c r="AM287" s="34">
        <f t="shared" si="60"/>
        <v>37.260117641896372</v>
      </c>
      <c r="AN287" s="35">
        <f t="shared" si="61"/>
        <v>9.5097508245328672</v>
      </c>
      <c r="AO287" s="36">
        <f t="shared" si="62"/>
        <v>0</v>
      </c>
      <c r="AP287" s="37">
        <f t="shared" si="63"/>
        <v>33.04108283200668</v>
      </c>
      <c r="AQ287" s="37">
        <f t="shared" si="65"/>
        <v>7</v>
      </c>
      <c r="AR287" s="49">
        <v>98450</v>
      </c>
      <c r="AS287" s="61">
        <v>1</v>
      </c>
    </row>
    <row r="288" spans="1:45" x14ac:dyDescent="0.2">
      <c r="A288" s="64" t="s">
        <v>333</v>
      </c>
      <c r="B288" s="41">
        <v>24643012</v>
      </c>
      <c r="C288" s="27"/>
      <c r="D288" s="42">
        <v>20659422</v>
      </c>
      <c r="E288" s="4">
        <f t="shared" si="56"/>
        <v>45302434</v>
      </c>
      <c r="F288" s="28">
        <f t="shared" si="64"/>
        <v>0.17602321031953896</v>
      </c>
      <c r="G288" s="41">
        <v>3011095</v>
      </c>
      <c r="H288" s="43"/>
      <c r="I288" s="43"/>
      <c r="J288" s="44"/>
      <c r="K288" s="44"/>
      <c r="L288" s="44"/>
      <c r="M288" s="44"/>
      <c r="N288" s="43"/>
      <c r="O288" s="44"/>
      <c r="P288" s="43"/>
      <c r="Q288" s="44"/>
      <c r="R288" s="50"/>
      <c r="S288" s="44">
        <v>4970872</v>
      </c>
      <c r="T288" s="44"/>
      <c r="U288" s="44"/>
      <c r="V288" s="41">
        <v>4970873</v>
      </c>
      <c r="W288" s="41">
        <v>2551737.0299999998</v>
      </c>
      <c r="X288" s="41"/>
      <c r="Y288" s="41"/>
      <c r="Z288" s="41"/>
      <c r="AA288" s="41"/>
      <c r="AB288" s="41"/>
      <c r="AC288" s="41"/>
      <c r="AD288" s="45"/>
      <c r="AF288" s="46"/>
      <c r="AG288" s="56">
        <f t="shared" si="53"/>
        <v>10533705.029999999</v>
      </c>
      <c r="AH288" s="30">
        <f t="shared" si="57"/>
        <v>4970872</v>
      </c>
      <c r="AI288" s="43">
        <f t="shared" si="54"/>
        <v>0</v>
      </c>
      <c r="AJ288" s="47">
        <f t="shared" si="55"/>
        <v>15504577.029999999</v>
      </c>
      <c r="AK288" s="1">
        <f t="shared" si="58"/>
        <v>60807011.030000001</v>
      </c>
      <c r="AL288" s="33">
        <f t="shared" si="59"/>
        <v>0.16621584096954922</v>
      </c>
      <c r="AM288" s="34">
        <f t="shared" si="60"/>
        <v>42.745201073634995</v>
      </c>
      <c r="AN288" s="35">
        <f t="shared" si="61"/>
        <v>20.171527733703982</v>
      </c>
      <c r="AO288" s="36">
        <f t="shared" si="62"/>
        <v>0</v>
      </c>
      <c r="AP288" s="37">
        <f t="shared" si="63"/>
        <v>34.224600448620485</v>
      </c>
      <c r="AQ288" s="37">
        <f t="shared" si="65"/>
        <v>4</v>
      </c>
      <c r="AR288" s="49">
        <v>31759</v>
      </c>
      <c r="AS288" s="61">
        <v>1</v>
      </c>
    </row>
    <row r="289" spans="1:45" x14ac:dyDescent="0.2">
      <c r="A289" s="64" t="s">
        <v>334</v>
      </c>
      <c r="B289" s="41">
        <v>26636491</v>
      </c>
      <c r="C289" s="27"/>
      <c r="D289" s="42">
        <v>17679230</v>
      </c>
      <c r="E289" s="4">
        <f t="shared" si="56"/>
        <v>44315721</v>
      </c>
      <c r="F289" s="28">
        <f t="shared" si="64"/>
        <v>0.17218932382407998</v>
      </c>
      <c r="G289" s="41">
        <v>3254675</v>
      </c>
      <c r="H289" s="43"/>
      <c r="I289" s="43"/>
      <c r="J289" s="44"/>
      <c r="K289" s="44"/>
      <c r="L289" s="44"/>
      <c r="M289" s="44"/>
      <c r="N289" s="43"/>
      <c r="O289" s="44"/>
      <c r="P289" s="43"/>
      <c r="Q289" s="44"/>
      <c r="R289" s="50"/>
      <c r="S289" s="44">
        <v>2611159</v>
      </c>
      <c r="T289" s="44"/>
      <c r="U289" s="44"/>
      <c r="V289" s="41">
        <v>2611159</v>
      </c>
      <c r="W289" s="41">
        <v>2758157.98</v>
      </c>
      <c r="X289" s="41">
        <v>1912884.3</v>
      </c>
      <c r="Y289" s="41"/>
      <c r="Z289" s="41"/>
      <c r="AA289" s="41"/>
      <c r="AB289" s="41"/>
      <c r="AC289" s="41"/>
      <c r="AD289" s="45"/>
      <c r="AF289" s="46"/>
      <c r="AG289" s="56">
        <f t="shared" si="53"/>
        <v>10536876.280000001</v>
      </c>
      <c r="AH289" s="30">
        <f t="shared" si="57"/>
        <v>2611159</v>
      </c>
      <c r="AI289" s="43">
        <f t="shared" si="54"/>
        <v>0</v>
      </c>
      <c r="AJ289" s="47">
        <f t="shared" si="55"/>
        <v>13148035.280000001</v>
      </c>
      <c r="AK289" s="1">
        <f t="shared" si="58"/>
        <v>57463756.280000001</v>
      </c>
      <c r="AL289" s="33">
        <f t="shared" si="59"/>
        <v>0.15707706091057663</v>
      </c>
      <c r="AM289" s="34">
        <f t="shared" si="60"/>
        <v>39.558049444275525</v>
      </c>
      <c r="AN289" s="35">
        <f t="shared" si="61"/>
        <v>9.8029391333866016</v>
      </c>
      <c r="AO289" s="36">
        <f t="shared" si="62"/>
        <v>0</v>
      </c>
      <c r="AP289" s="37">
        <f t="shared" si="63"/>
        <v>29.669009063397617</v>
      </c>
      <c r="AQ289" s="37">
        <f t="shared" si="65"/>
        <v>5</v>
      </c>
      <c r="AR289" s="49">
        <v>31699</v>
      </c>
      <c r="AS289" s="61">
        <v>1</v>
      </c>
    </row>
    <row r="290" spans="1:45" x14ac:dyDescent="0.2">
      <c r="A290" s="64" t="s">
        <v>335</v>
      </c>
      <c r="B290" s="41">
        <v>23544752</v>
      </c>
      <c r="C290" s="27"/>
      <c r="D290" s="42">
        <v>17816898</v>
      </c>
      <c r="E290" s="4">
        <f t="shared" si="56"/>
        <v>41361650</v>
      </c>
      <c r="F290" s="28">
        <f t="shared" si="64"/>
        <v>0.16071124163247297</v>
      </c>
      <c r="G290" s="41">
        <v>2876900</v>
      </c>
      <c r="H290" s="43"/>
      <c r="I290" s="43"/>
      <c r="J290" s="44"/>
      <c r="K290" s="44"/>
      <c r="L290" s="44"/>
      <c r="M290" s="44"/>
      <c r="N290" s="43"/>
      <c r="O290" s="44"/>
      <c r="P290" s="43"/>
      <c r="Q290" s="44"/>
      <c r="R290" s="50"/>
      <c r="S290" s="44">
        <v>2204558</v>
      </c>
      <c r="T290" s="44"/>
      <c r="U290" s="44"/>
      <c r="V290" s="41">
        <v>2204557</v>
      </c>
      <c r="W290" s="41">
        <v>2438014.27</v>
      </c>
      <c r="X290" s="41">
        <v>1794373.51</v>
      </c>
      <c r="Y290" s="41"/>
      <c r="Z290" s="41"/>
      <c r="AA290" s="41"/>
      <c r="AB290" s="41"/>
      <c r="AC290" s="41"/>
      <c r="AD290" s="45"/>
      <c r="AF290" s="46"/>
      <c r="AG290" s="56">
        <f t="shared" si="53"/>
        <v>9313844.7799999993</v>
      </c>
      <c r="AH290" s="30">
        <f t="shared" si="57"/>
        <v>2204558</v>
      </c>
      <c r="AI290" s="43">
        <f t="shared" si="54"/>
        <v>0</v>
      </c>
      <c r="AJ290" s="47">
        <f t="shared" si="55"/>
        <v>11518402.779999999</v>
      </c>
      <c r="AK290" s="1">
        <f t="shared" si="58"/>
        <v>52880052.780000001</v>
      </c>
      <c r="AL290" s="33">
        <f t="shared" si="59"/>
        <v>0.14454751671654154</v>
      </c>
      <c r="AM290" s="34">
        <f t="shared" si="60"/>
        <v>39.558050048690255</v>
      </c>
      <c r="AN290" s="35">
        <f t="shared" si="61"/>
        <v>9.3632670244307512</v>
      </c>
      <c r="AO290" s="36">
        <f t="shared" si="62"/>
        <v>0</v>
      </c>
      <c r="AP290" s="37">
        <f t="shared" si="63"/>
        <v>27.848025356822081</v>
      </c>
      <c r="AQ290" s="37">
        <f t="shared" si="65"/>
        <v>5</v>
      </c>
      <c r="AR290" s="49">
        <v>31200</v>
      </c>
      <c r="AS290" s="61">
        <v>1</v>
      </c>
    </row>
    <row r="291" spans="1:45" x14ac:dyDescent="0.2">
      <c r="A291" s="64" t="s">
        <v>336</v>
      </c>
      <c r="B291" s="41">
        <v>22221227</v>
      </c>
      <c r="C291" s="27"/>
      <c r="D291" s="42">
        <v>17708717</v>
      </c>
      <c r="E291" s="4">
        <f t="shared" si="56"/>
        <v>39929944</v>
      </c>
      <c r="F291" s="28">
        <f t="shared" si="64"/>
        <v>0.1551483289122923</v>
      </c>
      <c r="G291" s="41">
        <v>2715180</v>
      </c>
      <c r="H291" s="43"/>
      <c r="I291" s="43"/>
      <c r="J291" s="44"/>
      <c r="K291" s="44"/>
      <c r="L291" s="44"/>
      <c r="M291" s="44"/>
      <c r="N291" s="43"/>
      <c r="O291" s="44"/>
      <c r="P291" s="43"/>
      <c r="Q291" s="44"/>
      <c r="R291" s="50"/>
      <c r="S291" s="44">
        <v>2868450</v>
      </c>
      <c r="T291" s="44"/>
      <c r="U291" s="44"/>
      <c r="V291" s="41">
        <v>2868449</v>
      </c>
      <c r="W291" s="41">
        <v>2300965.83</v>
      </c>
      <c r="X291" s="41">
        <v>905689.06</v>
      </c>
      <c r="Y291" s="41"/>
      <c r="Z291" s="41"/>
      <c r="AA291" s="41"/>
      <c r="AB291" s="41"/>
      <c r="AC291" s="41"/>
      <c r="AD291" s="45"/>
      <c r="AF291" s="46"/>
      <c r="AG291" s="56">
        <f t="shared" si="53"/>
        <v>8790283.8900000006</v>
      </c>
      <c r="AH291" s="30">
        <f t="shared" si="57"/>
        <v>2868450</v>
      </c>
      <c r="AI291" s="43">
        <f t="shared" si="54"/>
        <v>0</v>
      </c>
      <c r="AJ291" s="47">
        <f t="shared" si="55"/>
        <v>11658733.890000001</v>
      </c>
      <c r="AK291" s="1">
        <f t="shared" si="58"/>
        <v>51588677.890000001</v>
      </c>
      <c r="AL291" s="33">
        <f t="shared" si="59"/>
        <v>0.14101754608137235</v>
      </c>
      <c r="AM291" s="34">
        <f t="shared" si="60"/>
        <v>39.55804911222949</v>
      </c>
      <c r="AN291" s="35">
        <f t="shared" si="61"/>
        <v>12.908603111790363</v>
      </c>
      <c r="AO291" s="36">
        <f t="shared" si="62"/>
        <v>0</v>
      </c>
      <c r="AP291" s="37">
        <f t="shared" si="63"/>
        <v>29.197972053254073</v>
      </c>
      <c r="AQ291" s="37">
        <f t="shared" si="65"/>
        <v>5</v>
      </c>
      <c r="AR291" s="49">
        <v>25066</v>
      </c>
      <c r="AS291" s="61">
        <v>0</v>
      </c>
    </row>
    <row r="292" spans="1:45" x14ac:dyDescent="0.2">
      <c r="A292" s="64" t="s">
        <v>337</v>
      </c>
      <c r="B292" s="41">
        <v>18663562</v>
      </c>
      <c r="C292" s="27"/>
      <c r="D292" s="42">
        <v>17434466</v>
      </c>
      <c r="E292" s="4">
        <f t="shared" si="56"/>
        <v>36098028</v>
      </c>
      <c r="F292" s="28">
        <f t="shared" si="64"/>
        <v>0.14025936828834862</v>
      </c>
      <c r="G292" s="41">
        <v>2280474</v>
      </c>
      <c r="H292" s="43"/>
      <c r="I292" s="43"/>
      <c r="J292" s="44"/>
      <c r="K292" s="44"/>
      <c r="L292" s="44"/>
      <c r="M292" s="44"/>
      <c r="N292" s="43"/>
      <c r="O292" s="44"/>
      <c r="P292" s="43"/>
      <c r="Q292" s="44"/>
      <c r="R292" s="50"/>
      <c r="S292" s="44">
        <v>1041071</v>
      </c>
      <c r="T292" s="44"/>
      <c r="U292" s="44"/>
      <c r="V292" s="41">
        <v>1041070</v>
      </c>
      <c r="W292" s="41">
        <v>1932576.36</v>
      </c>
      <c r="X292" s="41">
        <v>2128820.62</v>
      </c>
      <c r="Y292" s="41"/>
      <c r="Z292" s="41"/>
      <c r="AA292" s="41"/>
      <c r="AB292" s="41"/>
      <c r="AC292" s="41"/>
      <c r="AD292" s="45"/>
      <c r="AF292" s="46"/>
      <c r="AG292" s="56">
        <f t="shared" si="53"/>
        <v>7382940.9800000004</v>
      </c>
      <c r="AH292" s="30">
        <f t="shared" si="57"/>
        <v>1041071</v>
      </c>
      <c r="AI292" s="43">
        <f t="shared" si="54"/>
        <v>0</v>
      </c>
      <c r="AJ292" s="47">
        <f t="shared" si="55"/>
        <v>8424011.9800000004</v>
      </c>
      <c r="AK292" s="1">
        <f t="shared" si="58"/>
        <v>44522039.980000004</v>
      </c>
      <c r="AL292" s="33">
        <f t="shared" si="59"/>
        <v>0.12170090572787019</v>
      </c>
      <c r="AM292" s="34">
        <f t="shared" si="60"/>
        <v>39.558048886916659</v>
      </c>
      <c r="AN292" s="35">
        <f t="shared" si="61"/>
        <v>5.5780938279627437</v>
      </c>
      <c r="AO292" s="36">
        <f t="shared" si="62"/>
        <v>0</v>
      </c>
      <c r="AP292" s="37">
        <f t="shared" si="63"/>
        <v>23.336488020896876</v>
      </c>
      <c r="AQ292" s="37">
        <f t="shared" si="65"/>
        <v>5</v>
      </c>
      <c r="AR292" s="49">
        <v>14517</v>
      </c>
      <c r="AS292" s="61">
        <v>1</v>
      </c>
    </row>
    <row r="293" spans="1:45" x14ac:dyDescent="0.2">
      <c r="A293" s="64" t="s">
        <v>338</v>
      </c>
      <c r="B293" s="41">
        <v>20615086</v>
      </c>
      <c r="C293" s="27"/>
      <c r="D293" s="42">
        <v>18793342</v>
      </c>
      <c r="E293" s="4">
        <f t="shared" si="56"/>
        <v>39408428</v>
      </c>
      <c r="F293" s="28">
        <f t="shared" si="64"/>
        <v>0.15312197155248675</v>
      </c>
      <c r="G293" s="41">
        <v>2518928</v>
      </c>
      <c r="H293" s="43"/>
      <c r="I293" s="43"/>
      <c r="J293" s="44"/>
      <c r="K293" s="44"/>
      <c r="L293" s="44"/>
      <c r="M293" s="44"/>
      <c r="N293" s="43"/>
      <c r="O293" s="44"/>
      <c r="P293" s="43"/>
      <c r="Q293" s="44"/>
      <c r="R293" s="50"/>
      <c r="S293" s="44">
        <v>2753764</v>
      </c>
      <c r="T293" s="44"/>
      <c r="U293" s="44"/>
      <c r="V293" s="41">
        <v>2753764</v>
      </c>
      <c r="W293" s="41">
        <v>2134652.94</v>
      </c>
      <c r="X293" s="41">
        <v>747580.87</v>
      </c>
      <c r="Y293" s="41"/>
      <c r="Z293" s="41"/>
      <c r="AA293" s="41"/>
      <c r="AB293" s="41"/>
      <c r="AC293" s="41"/>
      <c r="AD293" s="45"/>
      <c r="AF293" s="46"/>
      <c r="AG293" s="56">
        <f t="shared" si="53"/>
        <v>8154925.8099999996</v>
      </c>
      <c r="AH293" s="30">
        <f t="shared" si="57"/>
        <v>2753764</v>
      </c>
      <c r="AI293" s="43">
        <f t="shared" si="54"/>
        <v>0</v>
      </c>
      <c r="AJ293" s="47">
        <f t="shared" si="55"/>
        <v>10908689.809999999</v>
      </c>
      <c r="AK293" s="1">
        <f t="shared" si="58"/>
        <v>50317117.810000002</v>
      </c>
      <c r="AL293" s="33">
        <f t="shared" si="59"/>
        <v>0.13754173918903498</v>
      </c>
      <c r="AM293" s="34">
        <f t="shared" si="60"/>
        <v>39.55804894532092</v>
      </c>
      <c r="AN293" s="35">
        <f t="shared" si="61"/>
        <v>13.358003939445123</v>
      </c>
      <c r="AO293" s="36">
        <f t="shared" si="62"/>
        <v>0</v>
      </c>
      <c r="AP293" s="37">
        <f t="shared" si="63"/>
        <v>27.681108746585881</v>
      </c>
      <c r="AQ293" s="37">
        <f t="shared" si="65"/>
        <v>5</v>
      </c>
      <c r="AR293" s="49">
        <v>23160</v>
      </c>
      <c r="AS293" s="61">
        <v>1</v>
      </c>
    </row>
    <row r="294" spans="1:45" x14ac:dyDescent="0.2">
      <c r="A294" s="64" t="s">
        <v>339</v>
      </c>
      <c r="B294" s="41">
        <v>32489833</v>
      </c>
      <c r="C294" s="27"/>
      <c r="D294" s="42">
        <v>20812113</v>
      </c>
      <c r="E294" s="4">
        <f t="shared" si="56"/>
        <v>53301946</v>
      </c>
      <c r="F294" s="28">
        <f t="shared" si="64"/>
        <v>0.20710542067560231</v>
      </c>
      <c r="G294" s="41">
        <v>3969887</v>
      </c>
      <c r="H294" s="43"/>
      <c r="I294" s="43"/>
      <c r="J294" s="44"/>
      <c r="K294" s="44"/>
      <c r="L294" s="44"/>
      <c r="M294" s="44"/>
      <c r="N294" s="43"/>
      <c r="O294" s="44"/>
      <c r="P294" s="43"/>
      <c r="Q294" s="44"/>
      <c r="R294" s="50"/>
      <c r="S294" s="44">
        <v>1777948</v>
      </c>
      <c r="T294" s="44"/>
      <c r="U294" s="44"/>
      <c r="V294" s="41">
        <v>1777948</v>
      </c>
      <c r="W294" s="41">
        <v>3364260.4</v>
      </c>
      <c r="X294" s="41">
        <v>3740249.22</v>
      </c>
      <c r="Y294" s="41"/>
      <c r="Z294" s="41"/>
      <c r="AA294" s="41"/>
      <c r="AB294" s="41"/>
      <c r="AC294" s="41"/>
      <c r="AD294" s="45"/>
      <c r="AF294" s="46"/>
      <c r="AG294" s="56">
        <f t="shared" si="53"/>
        <v>12852344.620000001</v>
      </c>
      <c r="AH294" s="30">
        <f t="shared" si="57"/>
        <v>1777948</v>
      </c>
      <c r="AI294" s="43">
        <f t="shared" si="54"/>
        <v>0</v>
      </c>
      <c r="AJ294" s="47">
        <f t="shared" si="55"/>
        <v>14630292.620000001</v>
      </c>
      <c r="AK294" s="1">
        <f t="shared" si="58"/>
        <v>67932238.620000005</v>
      </c>
      <c r="AL294" s="33">
        <f t="shared" si="59"/>
        <v>0.18569263609416048</v>
      </c>
      <c r="AM294" s="34">
        <f t="shared" si="60"/>
        <v>39.558050729285071</v>
      </c>
      <c r="AN294" s="35">
        <f t="shared" si="61"/>
        <v>5.4723211412013102</v>
      </c>
      <c r="AO294" s="36">
        <f t="shared" si="62"/>
        <v>0</v>
      </c>
      <c r="AP294" s="37">
        <f t="shared" si="63"/>
        <v>27.447952125425218</v>
      </c>
      <c r="AQ294" s="37">
        <f t="shared" si="65"/>
        <v>5</v>
      </c>
      <c r="AR294" s="49">
        <v>54524</v>
      </c>
      <c r="AS294" s="61">
        <v>1</v>
      </c>
    </row>
    <row r="295" spans="1:45" x14ac:dyDescent="0.2">
      <c r="A295" s="64" t="s">
        <v>340</v>
      </c>
      <c r="B295" s="41">
        <v>21368323</v>
      </c>
      <c r="C295" s="27"/>
      <c r="D295" s="42">
        <v>17509973</v>
      </c>
      <c r="E295" s="4">
        <f t="shared" si="56"/>
        <v>38878296</v>
      </c>
      <c r="F295" s="28">
        <f t="shared" si="64"/>
        <v>0.15106213660999518</v>
      </c>
      <c r="G295" s="41">
        <v>2610965</v>
      </c>
      <c r="H295" s="43"/>
      <c r="I295" s="43"/>
      <c r="J295" s="44"/>
      <c r="K295" s="44"/>
      <c r="L295" s="44"/>
      <c r="M295" s="44"/>
      <c r="N295" s="43"/>
      <c r="O295" s="44"/>
      <c r="P295" s="43"/>
      <c r="Q295" s="44"/>
      <c r="R295" s="50"/>
      <c r="S295" s="44">
        <v>2207907</v>
      </c>
      <c r="T295" s="44"/>
      <c r="U295" s="44"/>
      <c r="V295" s="41">
        <v>2207906</v>
      </c>
      <c r="W295" s="41">
        <v>2212649.2599999998</v>
      </c>
      <c r="X295" s="41">
        <v>1421371.63</v>
      </c>
      <c r="Y295" s="41"/>
      <c r="Z295" s="41"/>
      <c r="AA295" s="41"/>
      <c r="AB295" s="41"/>
      <c r="AC295" s="41"/>
      <c r="AD295" s="45"/>
      <c r="AF295" s="46"/>
      <c r="AG295" s="56">
        <f t="shared" si="53"/>
        <v>8452891.8900000006</v>
      </c>
      <c r="AH295" s="30">
        <f t="shared" si="57"/>
        <v>2207907</v>
      </c>
      <c r="AI295" s="43">
        <f t="shared" si="54"/>
        <v>0</v>
      </c>
      <c r="AJ295" s="47">
        <f t="shared" si="55"/>
        <v>10660798.890000001</v>
      </c>
      <c r="AK295" s="1">
        <f t="shared" si="58"/>
        <v>49539094.890000001</v>
      </c>
      <c r="AL295" s="33">
        <f t="shared" si="59"/>
        <v>0.13541501511970716</v>
      </c>
      <c r="AM295" s="34">
        <f t="shared" si="60"/>
        <v>39.558049969574121</v>
      </c>
      <c r="AN295" s="35">
        <f t="shared" si="61"/>
        <v>10.332617117403178</v>
      </c>
      <c r="AO295" s="36">
        <f t="shared" si="62"/>
        <v>0</v>
      </c>
      <c r="AP295" s="37">
        <f t="shared" si="63"/>
        <v>27.420952013946291</v>
      </c>
      <c r="AQ295" s="37">
        <f t="shared" si="65"/>
        <v>5</v>
      </c>
      <c r="AR295" s="49">
        <v>25312</v>
      </c>
      <c r="AS295" s="61">
        <v>0</v>
      </c>
    </row>
    <row r="296" spans="1:45" x14ac:dyDescent="0.2">
      <c r="A296" s="64" t="s">
        <v>341</v>
      </c>
      <c r="B296" s="41">
        <v>34862146</v>
      </c>
      <c r="C296" s="27"/>
      <c r="D296" s="42">
        <v>21922613</v>
      </c>
      <c r="E296" s="4">
        <f t="shared" si="56"/>
        <v>56784759</v>
      </c>
      <c r="F296" s="28">
        <f t="shared" si="64"/>
        <v>0.22063793694619879</v>
      </c>
      <c r="G296" s="41">
        <v>4259756</v>
      </c>
      <c r="H296" s="43"/>
      <c r="I296" s="43"/>
      <c r="J296" s="44"/>
      <c r="K296" s="44"/>
      <c r="L296" s="44"/>
      <c r="M296" s="44"/>
      <c r="N296" s="43"/>
      <c r="O296" s="44"/>
      <c r="P296" s="43"/>
      <c r="Q296" s="44"/>
      <c r="R296" s="50"/>
      <c r="S296" s="44">
        <v>1705523</v>
      </c>
      <c r="T296" s="44"/>
      <c r="U296" s="44"/>
      <c r="V296" s="41">
        <v>1705522</v>
      </c>
      <c r="W296" s="41">
        <v>3609908.89</v>
      </c>
      <c r="X296" s="41">
        <v>4215597.91</v>
      </c>
      <c r="Y296" s="41"/>
      <c r="Z296" s="41"/>
      <c r="AA296" s="41"/>
      <c r="AB296" s="41"/>
      <c r="AC296" s="41"/>
      <c r="AD296" s="45"/>
      <c r="AF296" s="46"/>
      <c r="AG296" s="56">
        <f t="shared" si="53"/>
        <v>13790784.800000001</v>
      </c>
      <c r="AH296" s="30">
        <f t="shared" si="57"/>
        <v>1705523</v>
      </c>
      <c r="AI296" s="43">
        <f t="shared" si="54"/>
        <v>0</v>
      </c>
      <c r="AJ296" s="47">
        <f t="shared" si="55"/>
        <v>15496307.800000001</v>
      </c>
      <c r="AK296" s="1">
        <f t="shared" si="58"/>
        <v>72281066.799999997</v>
      </c>
      <c r="AL296" s="33">
        <f t="shared" si="59"/>
        <v>0.19758014907871002</v>
      </c>
      <c r="AM296" s="34">
        <f t="shared" si="60"/>
        <v>39.558049008228011</v>
      </c>
      <c r="AN296" s="35">
        <f t="shared" si="61"/>
        <v>4.8921916625557129</v>
      </c>
      <c r="AO296" s="36">
        <f t="shared" si="62"/>
        <v>0</v>
      </c>
      <c r="AP296" s="37">
        <f t="shared" si="63"/>
        <v>27.289554579248986</v>
      </c>
      <c r="AQ296" s="37">
        <f t="shared" si="65"/>
        <v>5</v>
      </c>
      <c r="AR296" s="49">
        <v>65296</v>
      </c>
      <c r="AS296" s="61">
        <v>1</v>
      </c>
    </row>
    <row r="297" spans="1:45" x14ac:dyDescent="0.2">
      <c r="A297" s="64" t="s">
        <v>342</v>
      </c>
      <c r="B297" s="41">
        <v>24821880</v>
      </c>
      <c r="C297" s="27"/>
      <c r="D297" s="42">
        <v>22029455</v>
      </c>
      <c r="E297" s="4">
        <f t="shared" si="56"/>
        <v>46851335</v>
      </c>
      <c r="F297" s="28">
        <f t="shared" si="64"/>
        <v>0.18204148577218118</v>
      </c>
      <c r="G297" s="41">
        <v>3032951</v>
      </c>
      <c r="H297" s="43"/>
      <c r="I297" s="43"/>
      <c r="J297" s="44">
        <v>2557452</v>
      </c>
      <c r="K297" s="44"/>
      <c r="L297" s="44"/>
      <c r="M297" s="44"/>
      <c r="N297" s="43"/>
      <c r="O297" s="44"/>
      <c r="P297" s="43"/>
      <c r="Q297" s="44"/>
      <c r="R297" s="50"/>
      <c r="S297" s="44">
        <v>1967074</v>
      </c>
      <c r="T297" s="44"/>
      <c r="U297" s="44"/>
      <c r="V297" s="41">
        <v>1967073</v>
      </c>
      <c r="W297" s="41">
        <v>2570258.44</v>
      </c>
      <c r="X297" s="41">
        <v>2248769.81</v>
      </c>
      <c r="Y297" s="41"/>
      <c r="Z297" s="41">
        <v>2953913</v>
      </c>
      <c r="AA297" s="41"/>
      <c r="AB297" s="41"/>
      <c r="AC297" s="41"/>
      <c r="AD297" s="45"/>
      <c r="AF297" s="46"/>
      <c r="AG297" s="56">
        <f t="shared" si="53"/>
        <v>9819052.25</v>
      </c>
      <c r="AH297" s="30">
        <f t="shared" si="57"/>
        <v>7478439</v>
      </c>
      <c r="AI297" s="43">
        <f t="shared" si="54"/>
        <v>0</v>
      </c>
      <c r="AJ297" s="47">
        <f t="shared" si="55"/>
        <v>17297491.25</v>
      </c>
      <c r="AK297" s="1">
        <f t="shared" si="58"/>
        <v>64148826.25</v>
      </c>
      <c r="AL297" s="33">
        <f t="shared" si="59"/>
        <v>0.17535068607619483</v>
      </c>
      <c r="AM297" s="34">
        <f t="shared" si="60"/>
        <v>39.558052210388581</v>
      </c>
      <c r="AN297" s="35">
        <f t="shared" si="61"/>
        <v>30.128414930698238</v>
      </c>
      <c r="AO297" s="36">
        <f t="shared" si="62"/>
        <v>0</v>
      </c>
      <c r="AP297" s="37">
        <f t="shared" si="63"/>
        <v>36.919953828423459</v>
      </c>
      <c r="AQ297" s="37">
        <f t="shared" si="65"/>
        <v>7</v>
      </c>
      <c r="AR297" s="49">
        <v>34411</v>
      </c>
      <c r="AS297" s="61">
        <v>1</v>
      </c>
    </row>
    <row r="298" spans="1:45" x14ac:dyDescent="0.2">
      <c r="A298" s="64" t="s">
        <v>343</v>
      </c>
      <c r="B298" s="41">
        <v>35646018</v>
      </c>
      <c r="C298" s="27"/>
      <c r="D298" s="42">
        <v>19455208</v>
      </c>
      <c r="E298" s="4">
        <f t="shared" si="56"/>
        <v>55101226</v>
      </c>
      <c r="F298" s="28">
        <f t="shared" si="64"/>
        <v>0.21409654706549427</v>
      </c>
      <c r="G298" s="41">
        <v>4355537</v>
      </c>
      <c r="H298" s="43"/>
      <c r="I298" s="43"/>
      <c r="J298" s="44"/>
      <c r="K298" s="44"/>
      <c r="L298" s="44"/>
      <c r="M298" s="44"/>
      <c r="N298" s="43"/>
      <c r="O298" s="44"/>
      <c r="P298" s="43"/>
      <c r="Q298" s="44"/>
      <c r="R298" s="50"/>
      <c r="S298" s="44">
        <v>2912758</v>
      </c>
      <c r="T298" s="44"/>
      <c r="U298" s="44"/>
      <c r="V298" s="41">
        <v>2912759</v>
      </c>
      <c r="W298" s="41">
        <v>3691077.43</v>
      </c>
      <c r="X298" s="41">
        <v>3141496.85</v>
      </c>
      <c r="Y298" s="41"/>
      <c r="Z298" s="41"/>
      <c r="AA298" s="41"/>
      <c r="AB298" s="41"/>
      <c r="AC298" s="41"/>
      <c r="AD298" s="45"/>
      <c r="AF298" s="46"/>
      <c r="AG298" s="56">
        <f t="shared" si="53"/>
        <v>14100870.279999999</v>
      </c>
      <c r="AH298" s="30">
        <f t="shared" si="57"/>
        <v>2912758</v>
      </c>
      <c r="AI298" s="43">
        <f t="shared" si="54"/>
        <v>0</v>
      </c>
      <c r="AJ298" s="47">
        <f t="shared" si="55"/>
        <v>17013628.280000001</v>
      </c>
      <c r="AK298" s="1">
        <f t="shared" si="58"/>
        <v>72114854.280000001</v>
      </c>
      <c r="AL298" s="33">
        <f t="shared" si="59"/>
        <v>0.19712580749336492</v>
      </c>
      <c r="AM298" s="34">
        <f t="shared" si="60"/>
        <v>39.558051841863509</v>
      </c>
      <c r="AN298" s="35">
        <f t="shared" si="61"/>
        <v>8.1713418873322681</v>
      </c>
      <c r="AO298" s="36">
        <f t="shared" si="62"/>
        <v>0</v>
      </c>
      <c r="AP298" s="37">
        <f t="shared" si="63"/>
        <v>30.877041247684762</v>
      </c>
      <c r="AQ298" s="37">
        <f t="shared" si="65"/>
        <v>5</v>
      </c>
      <c r="AR298" s="49">
        <v>63962</v>
      </c>
      <c r="AS298" s="61">
        <v>1</v>
      </c>
    </row>
    <row r="299" spans="1:45" x14ac:dyDescent="0.2">
      <c r="A299" s="64" t="s">
        <v>344</v>
      </c>
      <c r="B299" s="41">
        <v>27201490</v>
      </c>
      <c r="C299" s="27"/>
      <c r="D299" s="42">
        <v>17005899</v>
      </c>
      <c r="E299" s="4">
        <f t="shared" si="56"/>
        <v>44207389</v>
      </c>
      <c r="F299" s="28">
        <f t="shared" si="64"/>
        <v>0.1717683983960922</v>
      </c>
      <c r="G299" s="41">
        <v>3323712</v>
      </c>
      <c r="H299" s="43"/>
      <c r="I299" s="43"/>
      <c r="J299" s="44"/>
      <c r="K299" s="44"/>
      <c r="L299" s="44"/>
      <c r="M299" s="44"/>
      <c r="N299" s="43"/>
      <c r="O299" s="44"/>
      <c r="P299" s="43"/>
      <c r="Q299" s="44"/>
      <c r="R299" s="50"/>
      <c r="S299" s="44">
        <v>1836906</v>
      </c>
      <c r="T299" s="44"/>
      <c r="U299" s="44"/>
      <c r="V299" s="41">
        <v>1836905</v>
      </c>
      <c r="W299" s="41">
        <v>2816662.61</v>
      </c>
      <c r="X299" s="41">
        <v>2783099.99</v>
      </c>
      <c r="Y299" s="41"/>
      <c r="Z299" s="41"/>
      <c r="AA299" s="41"/>
      <c r="AB299" s="41"/>
      <c r="AC299" s="41"/>
      <c r="AD299" s="45"/>
      <c r="AF299" s="46"/>
      <c r="AG299" s="56">
        <f t="shared" si="53"/>
        <v>10760379.6</v>
      </c>
      <c r="AH299" s="30">
        <f t="shared" si="57"/>
        <v>1836906</v>
      </c>
      <c r="AI299" s="43">
        <f t="shared" si="54"/>
        <v>0</v>
      </c>
      <c r="AJ299" s="47">
        <f t="shared" si="55"/>
        <v>12597285.6</v>
      </c>
      <c r="AK299" s="1">
        <f t="shared" si="58"/>
        <v>56804674.600000001</v>
      </c>
      <c r="AL299" s="33">
        <f t="shared" si="59"/>
        <v>0.15527546247886334</v>
      </c>
      <c r="AM299" s="34">
        <f t="shared" si="60"/>
        <v>39.558052150819677</v>
      </c>
      <c r="AN299" s="35">
        <f t="shared" si="61"/>
        <v>6.7529609591239295</v>
      </c>
      <c r="AO299" s="36">
        <f t="shared" si="62"/>
        <v>0</v>
      </c>
      <c r="AP299" s="37">
        <f t="shared" si="63"/>
        <v>28.49588244173389</v>
      </c>
      <c r="AQ299" s="37">
        <f t="shared" si="65"/>
        <v>5</v>
      </c>
      <c r="AR299" s="49">
        <v>38323</v>
      </c>
      <c r="AS299" s="61">
        <v>1</v>
      </c>
    </row>
    <row r="300" spans="1:45" x14ac:dyDescent="0.2">
      <c r="A300" s="64" t="s">
        <v>345</v>
      </c>
      <c r="B300" s="41">
        <v>67679284</v>
      </c>
      <c r="C300" s="27"/>
      <c r="D300" s="42">
        <v>23957883</v>
      </c>
      <c r="E300" s="4">
        <f t="shared" si="56"/>
        <v>91637167</v>
      </c>
      <c r="F300" s="28">
        <f t="shared" si="64"/>
        <v>0.356057432144324</v>
      </c>
      <c r="G300" s="41">
        <v>8269636</v>
      </c>
      <c r="H300" s="43"/>
      <c r="I300" s="43"/>
      <c r="J300" s="44"/>
      <c r="K300" s="44"/>
      <c r="L300" s="44"/>
      <c r="M300" s="44"/>
      <c r="N300" s="43"/>
      <c r="O300" s="44"/>
      <c r="P300" s="43"/>
      <c r="Q300" s="44"/>
      <c r="R300" s="50"/>
      <c r="S300" s="44">
        <v>5522076</v>
      </c>
      <c r="T300" s="44"/>
      <c r="U300" s="44"/>
      <c r="V300" s="41">
        <v>5522076</v>
      </c>
      <c r="W300" s="41">
        <v>7008061.2000000002</v>
      </c>
      <c r="X300" s="41">
        <v>5972832.0199999996</v>
      </c>
      <c r="Y300" s="41"/>
      <c r="Z300" s="41"/>
      <c r="AA300" s="41"/>
      <c r="AB300" s="41"/>
      <c r="AC300" s="41"/>
      <c r="AD300" s="45"/>
      <c r="AF300" s="46"/>
      <c r="AG300" s="56">
        <f t="shared" si="53"/>
        <v>26772605.219999999</v>
      </c>
      <c r="AH300" s="30">
        <f t="shared" si="57"/>
        <v>5522076</v>
      </c>
      <c r="AI300" s="43">
        <f t="shared" si="54"/>
        <v>0</v>
      </c>
      <c r="AJ300" s="47">
        <f t="shared" si="55"/>
        <v>32294681.219999999</v>
      </c>
      <c r="AK300" s="1">
        <f t="shared" si="58"/>
        <v>123931848.22</v>
      </c>
      <c r="AL300" s="33">
        <f t="shared" si="59"/>
        <v>0.3387674550330193</v>
      </c>
      <c r="AM300" s="34">
        <f t="shared" si="60"/>
        <v>39.558050318617433</v>
      </c>
      <c r="AN300" s="35">
        <f t="shared" si="61"/>
        <v>8.1591820622688616</v>
      </c>
      <c r="AO300" s="36">
        <f t="shared" si="62"/>
        <v>0</v>
      </c>
      <c r="AP300" s="37">
        <f t="shared" si="63"/>
        <v>35.241902687803517</v>
      </c>
      <c r="AQ300" s="37">
        <f t="shared" si="65"/>
        <v>5</v>
      </c>
      <c r="AR300" s="49">
        <v>159647</v>
      </c>
      <c r="AS300" s="61">
        <v>0</v>
      </c>
    </row>
    <row r="301" spans="1:45" x14ac:dyDescent="0.2">
      <c r="A301" s="64" t="s">
        <v>346</v>
      </c>
      <c r="B301" s="41">
        <v>19287826</v>
      </c>
      <c r="C301" s="27"/>
      <c r="D301" s="42">
        <v>16467461</v>
      </c>
      <c r="E301" s="4">
        <f t="shared" si="56"/>
        <v>35755287</v>
      </c>
      <c r="F301" s="28">
        <f t="shared" si="64"/>
        <v>0.13892764357068491</v>
      </c>
      <c r="G301" s="41">
        <v>2356752</v>
      </c>
      <c r="H301" s="43"/>
      <c r="I301" s="43"/>
      <c r="J301" s="44"/>
      <c r="K301" s="44"/>
      <c r="L301" s="44"/>
      <c r="M301" s="44"/>
      <c r="N301" s="43"/>
      <c r="O301" s="44"/>
      <c r="P301" s="43"/>
      <c r="Q301" s="44"/>
      <c r="R301" s="50"/>
      <c r="S301" s="44">
        <v>1333314</v>
      </c>
      <c r="T301" s="44"/>
      <c r="U301" s="44"/>
      <c r="V301" s="41">
        <v>1333315</v>
      </c>
      <c r="W301" s="41">
        <v>1997217.71</v>
      </c>
      <c r="X301" s="41">
        <v>1942603.01</v>
      </c>
      <c r="Y301" s="41"/>
      <c r="Z301" s="41"/>
      <c r="AA301" s="41"/>
      <c r="AB301" s="41"/>
      <c r="AC301" s="41"/>
      <c r="AD301" s="45"/>
      <c r="AF301" s="46"/>
      <c r="AG301" s="56">
        <f t="shared" si="53"/>
        <v>7629887.7199999997</v>
      </c>
      <c r="AH301" s="30">
        <f t="shared" si="57"/>
        <v>1333314</v>
      </c>
      <c r="AI301" s="43">
        <f t="shared" si="54"/>
        <v>0</v>
      </c>
      <c r="AJ301" s="47">
        <f t="shared" si="55"/>
        <v>8963201.7199999988</v>
      </c>
      <c r="AK301" s="1">
        <f t="shared" si="58"/>
        <v>44718488.719999999</v>
      </c>
      <c r="AL301" s="33">
        <f t="shared" si="59"/>
        <v>0.12223789795908507</v>
      </c>
      <c r="AM301" s="34">
        <f t="shared" si="60"/>
        <v>39.558049310482161</v>
      </c>
      <c r="AN301" s="35">
        <f t="shared" si="61"/>
        <v>6.9127230824251527</v>
      </c>
      <c r="AO301" s="36">
        <f t="shared" si="62"/>
        <v>0</v>
      </c>
      <c r="AP301" s="37">
        <f t="shared" si="63"/>
        <v>25.068185636434688</v>
      </c>
      <c r="AQ301" s="37">
        <f t="shared" si="65"/>
        <v>5</v>
      </c>
      <c r="AR301" s="49">
        <v>18333</v>
      </c>
      <c r="AS301" s="61">
        <v>1</v>
      </c>
    </row>
    <row r="302" spans="1:45" x14ac:dyDescent="0.2">
      <c r="A302" s="64" t="s">
        <v>347</v>
      </c>
      <c r="B302" s="41">
        <v>19197621</v>
      </c>
      <c r="C302" s="27"/>
      <c r="D302" s="42">
        <v>19076666</v>
      </c>
      <c r="E302" s="4">
        <f t="shared" si="56"/>
        <v>38274287</v>
      </c>
      <c r="F302" s="28">
        <f t="shared" si="64"/>
        <v>0.14871525160064017</v>
      </c>
      <c r="G302" s="41">
        <v>2345730</v>
      </c>
      <c r="H302" s="43"/>
      <c r="I302" s="43"/>
      <c r="J302" s="44"/>
      <c r="K302" s="44"/>
      <c r="L302" s="44"/>
      <c r="M302" s="44"/>
      <c r="N302" s="43"/>
      <c r="O302" s="44"/>
      <c r="P302" s="43"/>
      <c r="Q302" s="44"/>
      <c r="R302" s="50"/>
      <c r="S302" s="44">
        <v>1505257</v>
      </c>
      <c r="T302" s="44"/>
      <c r="U302" s="44"/>
      <c r="V302" s="41">
        <v>1505257</v>
      </c>
      <c r="W302" s="41">
        <v>1987877.19</v>
      </c>
      <c r="X302" s="41">
        <v>1755340.3</v>
      </c>
      <c r="Y302" s="41"/>
      <c r="Z302" s="41"/>
      <c r="AA302" s="41"/>
      <c r="AB302" s="41"/>
      <c r="AC302" s="41"/>
      <c r="AD302" s="45"/>
      <c r="AF302" s="46"/>
      <c r="AG302" s="56">
        <f t="shared" si="53"/>
        <v>7594204.4899999993</v>
      </c>
      <c r="AH302" s="30">
        <f t="shared" si="57"/>
        <v>1505257</v>
      </c>
      <c r="AI302" s="43">
        <f t="shared" si="54"/>
        <v>0</v>
      </c>
      <c r="AJ302" s="47">
        <f t="shared" si="55"/>
        <v>9099461.4899999984</v>
      </c>
      <c r="AK302" s="1">
        <f t="shared" si="58"/>
        <v>47373748.489999995</v>
      </c>
      <c r="AL302" s="33">
        <f t="shared" si="59"/>
        <v>0.12949604513960375</v>
      </c>
      <c r="AM302" s="34">
        <f t="shared" si="60"/>
        <v>39.558049875033987</v>
      </c>
      <c r="AN302" s="35">
        <f t="shared" si="61"/>
        <v>7.8408517388691017</v>
      </c>
      <c r="AO302" s="36">
        <f t="shared" si="62"/>
        <v>0</v>
      </c>
      <c r="AP302" s="37">
        <f t="shared" si="63"/>
        <v>23.7743461818113</v>
      </c>
      <c r="AQ302" s="37">
        <f t="shared" si="65"/>
        <v>5</v>
      </c>
      <c r="AR302" s="49">
        <v>18004</v>
      </c>
      <c r="AS302" s="61">
        <v>1</v>
      </c>
    </row>
    <row r="303" spans="1:45" x14ac:dyDescent="0.2">
      <c r="A303" s="64" t="s">
        <v>348</v>
      </c>
      <c r="B303" s="41">
        <v>14665486</v>
      </c>
      <c r="C303" s="27"/>
      <c r="D303" s="42">
        <v>19688556</v>
      </c>
      <c r="E303" s="4">
        <f t="shared" si="56"/>
        <v>34354042</v>
      </c>
      <c r="F303" s="28">
        <f t="shared" si="64"/>
        <v>0.13348308747146512</v>
      </c>
      <c r="G303" s="41">
        <v>1791955</v>
      </c>
      <c r="H303" s="43"/>
      <c r="I303" s="43"/>
      <c r="J303" s="44"/>
      <c r="K303" s="44"/>
      <c r="L303" s="44"/>
      <c r="M303" s="44"/>
      <c r="N303" s="43"/>
      <c r="O303" s="44"/>
      <c r="P303" s="43"/>
      <c r="Q303" s="44"/>
      <c r="R303" s="50"/>
      <c r="S303" s="44">
        <v>1096146</v>
      </c>
      <c r="T303" s="44"/>
      <c r="U303" s="44"/>
      <c r="V303" s="41">
        <v>1096145</v>
      </c>
      <c r="W303" s="41">
        <v>1518583.19</v>
      </c>
      <c r="X303" s="41">
        <v>1394697.13</v>
      </c>
      <c r="Y303" s="41"/>
      <c r="Z303" s="41"/>
      <c r="AA303" s="41"/>
      <c r="AB303" s="41"/>
      <c r="AC303" s="41"/>
      <c r="AD303" s="45"/>
      <c r="AF303" s="46"/>
      <c r="AG303" s="56">
        <f t="shared" si="53"/>
        <v>5801380.3199999994</v>
      </c>
      <c r="AH303" s="30">
        <f t="shared" si="57"/>
        <v>1096146</v>
      </c>
      <c r="AI303" s="43">
        <f t="shared" si="54"/>
        <v>0</v>
      </c>
      <c r="AJ303" s="47">
        <f t="shared" si="55"/>
        <v>6897526.3199999994</v>
      </c>
      <c r="AK303" s="1">
        <f t="shared" si="58"/>
        <v>41251568.32</v>
      </c>
      <c r="AL303" s="33">
        <f t="shared" si="59"/>
        <v>0.1127610780973724</v>
      </c>
      <c r="AM303" s="34">
        <f t="shared" si="60"/>
        <v>39.558050241226233</v>
      </c>
      <c r="AN303" s="35">
        <f t="shared" si="61"/>
        <v>7.4743244103877631</v>
      </c>
      <c r="AO303" s="36">
        <f t="shared" si="62"/>
        <v>0</v>
      </c>
      <c r="AP303" s="37">
        <f t="shared" si="63"/>
        <v>20.077772274948021</v>
      </c>
      <c r="AQ303" s="37">
        <f t="shared" si="65"/>
        <v>5</v>
      </c>
      <c r="AR303" s="49">
        <v>5919</v>
      </c>
      <c r="AS303" s="61">
        <v>1</v>
      </c>
    </row>
    <row r="304" spans="1:45" x14ac:dyDescent="0.2">
      <c r="A304" s="64" t="s">
        <v>349</v>
      </c>
      <c r="B304" s="41">
        <v>16431975</v>
      </c>
      <c r="C304" s="27"/>
      <c r="D304" s="42">
        <v>11525414</v>
      </c>
      <c r="E304" s="4">
        <f t="shared" si="56"/>
        <v>27957389</v>
      </c>
      <c r="F304" s="28">
        <f t="shared" si="64"/>
        <v>0.10862880709526922</v>
      </c>
      <c r="G304" s="41">
        <v>2007800</v>
      </c>
      <c r="H304" s="43"/>
      <c r="I304" s="43"/>
      <c r="J304" s="44"/>
      <c r="K304" s="44"/>
      <c r="L304" s="44"/>
      <c r="M304" s="44"/>
      <c r="N304" s="43"/>
      <c r="O304" s="44"/>
      <c r="P304" s="43"/>
      <c r="Q304" s="44"/>
      <c r="R304" s="50"/>
      <c r="S304" s="44">
        <v>1148943</v>
      </c>
      <c r="T304" s="44"/>
      <c r="U304" s="44"/>
      <c r="V304" s="41">
        <v>1148942</v>
      </c>
      <c r="W304" s="41">
        <v>1701499.72</v>
      </c>
      <c r="X304" s="41">
        <v>1641927.28</v>
      </c>
      <c r="Y304" s="41"/>
      <c r="Z304" s="41"/>
      <c r="AA304" s="41"/>
      <c r="AB304" s="41"/>
      <c r="AC304" s="41"/>
      <c r="AD304" s="45"/>
      <c r="AF304" s="46"/>
      <c r="AG304" s="56">
        <f t="shared" si="53"/>
        <v>6500169</v>
      </c>
      <c r="AH304" s="30">
        <f t="shared" si="57"/>
        <v>1148943</v>
      </c>
      <c r="AI304" s="43">
        <f t="shared" si="54"/>
        <v>0</v>
      </c>
      <c r="AJ304" s="47">
        <f t="shared" si="55"/>
        <v>7649112</v>
      </c>
      <c r="AK304" s="1">
        <f t="shared" si="58"/>
        <v>35606501</v>
      </c>
      <c r="AL304" s="33">
        <f t="shared" si="59"/>
        <v>9.7330298060172488E-2</v>
      </c>
      <c r="AM304" s="34">
        <f t="shared" si="60"/>
        <v>39.558050690802538</v>
      </c>
      <c r="AN304" s="35">
        <f t="shared" si="61"/>
        <v>6.9921175026130458</v>
      </c>
      <c r="AO304" s="36">
        <f t="shared" si="62"/>
        <v>0</v>
      </c>
      <c r="AP304" s="37">
        <f t="shared" si="63"/>
        <v>27.359894015853914</v>
      </c>
      <c r="AQ304" s="37">
        <f t="shared" si="65"/>
        <v>5</v>
      </c>
      <c r="AR304" s="49">
        <v>5151</v>
      </c>
      <c r="AS304" s="61">
        <v>1</v>
      </c>
    </row>
    <row r="305" spans="1:45" x14ac:dyDescent="0.2">
      <c r="A305" s="64" t="s">
        <v>350</v>
      </c>
      <c r="B305" s="41">
        <v>21347338</v>
      </c>
      <c r="C305" s="27"/>
      <c r="D305" s="42">
        <v>17910479</v>
      </c>
      <c r="E305" s="4">
        <f t="shared" si="56"/>
        <v>39257817</v>
      </c>
      <c r="F305" s="28">
        <f t="shared" si="64"/>
        <v>0.15253677050723086</v>
      </c>
      <c r="G305" s="41">
        <v>2608401</v>
      </c>
      <c r="H305" s="43"/>
      <c r="I305" s="43"/>
      <c r="J305" s="44">
        <v>2380417</v>
      </c>
      <c r="K305" s="44"/>
      <c r="L305" s="44"/>
      <c r="M305" s="44"/>
      <c r="N305" s="43"/>
      <c r="O305" s="44"/>
      <c r="P305" s="43"/>
      <c r="Q305" s="44"/>
      <c r="R305" s="50"/>
      <c r="S305" s="44">
        <v>2408189</v>
      </c>
      <c r="T305" s="44"/>
      <c r="U305" s="44"/>
      <c r="V305" s="41">
        <v>2408190</v>
      </c>
      <c r="W305" s="41">
        <v>2210476.2799999998</v>
      </c>
      <c r="X305" s="41">
        <v>1217523.43</v>
      </c>
      <c r="Y305" s="41"/>
      <c r="Z305" s="41">
        <v>2805447</v>
      </c>
      <c r="AA305" s="41"/>
      <c r="AB305" s="41"/>
      <c r="AC305" s="41"/>
      <c r="AD305" s="45"/>
      <c r="AF305" s="46"/>
      <c r="AG305" s="56">
        <f t="shared" ref="AG305:AG343" si="66">G305+V305+W305+X305+Y305</f>
        <v>8444590.709999999</v>
      </c>
      <c r="AH305" s="30">
        <f t="shared" si="57"/>
        <v>7594053</v>
      </c>
      <c r="AI305" s="43">
        <f t="shared" ref="AI305:AI343" si="67">H305+I305+N305+P305+R305</f>
        <v>0</v>
      </c>
      <c r="AJ305" s="47">
        <f t="shared" ref="AJ305:AJ343" si="68">AG305+AI305+AH305</f>
        <v>16038643.709999999</v>
      </c>
      <c r="AK305" s="1">
        <f t="shared" si="58"/>
        <v>55296460.710000001</v>
      </c>
      <c r="AL305" s="33">
        <f t="shared" si="59"/>
        <v>0.15115276287824286</v>
      </c>
      <c r="AM305" s="34">
        <f t="shared" si="60"/>
        <v>39.558050329272895</v>
      </c>
      <c r="AN305" s="35">
        <f t="shared" si="61"/>
        <v>35.573770368933125</v>
      </c>
      <c r="AO305" s="36">
        <f t="shared" si="62"/>
        <v>0</v>
      </c>
      <c r="AP305" s="37">
        <f t="shared" si="63"/>
        <v>40.854649941437138</v>
      </c>
      <c r="AQ305" s="37">
        <f t="shared" si="65"/>
        <v>7</v>
      </c>
      <c r="AR305" s="49">
        <v>22377</v>
      </c>
      <c r="AS305" s="61">
        <v>1</v>
      </c>
    </row>
    <row r="306" spans="1:45" x14ac:dyDescent="0.2">
      <c r="A306" s="64" t="s">
        <v>351</v>
      </c>
      <c r="B306" s="41">
        <v>23653400</v>
      </c>
      <c r="C306" s="27"/>
      <c r="D306" s="42">
        <v>17374006</v>
      </c>
      <c r="E306" s="4">
        <f t="shared" ref="E306:E343" si="69">+B306+D306</f>
        <v>41027406</v>
      </c>
      <c r="F306" s="28">
        <f t="shared" si="64"/>
        <v>0.15941253212141129</v>
      </c>
      <c r="G306" s="41">
        <v>2890177</v>
      </c>
      <c r="H306" s="43"/>
      <c r="I306" s="43"/>
      <c r="J306" s="44"/>
      <c r="K306" s="44"/>
      <c r="L306" s="44"/>
      <c r="M306" s="44"/>
      <c r="N306" s="43"/>
      <c r="O306" s="44"/>
      <c r="P306" s="43"/>
      <c r="Q306" s="44"/>
      <c r="R306" s="50"/>
      <c r="S306" s="44">
        <v>1759742</v>
      </c>
      <c r="T306" s="44"/>
      <c r="U306" s="44"/>
      <c r="V306" s="41">
        <v>1759741</v>
      </c>
      <c r="W306" s="41">
        <v>2449264.6</v>
      </c>
      <c r="X306" s="41">
        <v>2257642.7799999998</v>
      </c>
      <c r="Y306" s="41"/>
      <c r="Z306" s="41"/>
      <c r="AA306" s="41"/>
      <c r="AB306" s="41"/>
      <c r="AC306" s="41"/>
      <c r="AD306" s="45"/>
      <c r="AF306" s="46"/>
      <c r="AG306" s="56">
        <f t="shared" si="66"/>
        <v>9356825.379999999</v>
      </c>
      <c r="AH306" s="30">
        <f t="shared" ref="AH306:AH343" si="70">J306+K306+L306+M306+O306+Q306+S306+T306+U306+Z306+AA306+AB306+AC306+AD306+AE306+AF306</f>
        <v>1759742</v>
      </c>
      <c r="AI306" s="43">
        <f t="shared" si="67"/>
        <v>0</v>
      </c>
      <c r="AJ306" s="47">
        <f t="shared" si="68"/>
        <v>11116567.379999999</v>
      </c>
      <c r="AK306" s="1">
        <f t="shared" ref="AK306:AK343" si="71">+AJ306+E306</f>
        <v>52143973.379999995</v>
      </c>
      <c r="AL306" s="33">
        <f t="shared" ref="AL306:AL343" si="72">+(AK306/$AK$6)*100</f>
        <v>0.14253544517382091</v>
      </c>
      <c r="AM306" s="34">
        <f t="shared" ref="AM306:AM343" si="73">(AG306/B306)*100</f>
        <v>39.558056685296819</v>
      </c>
      <c r="AN306" s="35">
        <f t="shared" ref="AN306:AN343" si="74">(AH306/B306)*100</f>
        <v>7.4397000008455452</v>
      </c>
      <c r="AO306" s="36">
        <f t="shared" ref="AO306:AO343" si="75">(AI306/B306)*100</f>
        <v>0</v>
      </c>
      <c r="AP306" s="37">
        <f t="shared" ref="AP306:AP343" si="76">(AJ306/E306)*100</f>
        <v>27.09546730787708</v>
      </c>
      <c r="AQ306" s="37">
        <f t="shared" si="65"/>
        <v>5</v>
      </c>
      <c r="AR306" s="49">
        <v>32296</v>
      </c>
      <c r="AS306" s="61">
        <v>1</v>
      </c>
    </row>
    <row r="307" spans="1:45" x14ac:dyDescent="0.2">
      <c r="A307" s="64" t="s">
        <v>352</v>
      </c>
      <c r="B307" s="41">
        <v>32520413</v>
      </c>
      <c r="C307" s="27"/>
      <c r="D307" s="42">
        <v>21710671</v>
      </c>
      <c r="E307" s="4">
        <f t="shared" si="69"/>
        <v>54231084</v>
      </c>
      <c r="F307" s="28">
        <f t="shared" ref="F307:F343" si="77">(E307/$E$6)*100</f>
        <v>0.21071559874219084</v>
      </c>
      <c r="G307" s="41">
        <v>3973623</v>
      </c>
      <c r="H307" s="43"/>
      <c r="I307" s="43"/>
      <c r="J307" s="44"/>
      <c r="K307" s="44"/>
      <c r="L307" s="44"/>
      <c r="M307" s="44"/>
      <c r="N307" s="43"/>
      <c r="O307" s="44"/>
      <c r="P307" s="43"/>
      <c r="Q307" s="44"/>
      <c r="R307" s="50"/>
      <c r="S307" s="44">
        <v>1472749</v>
      </c>
      <c r="T307" s="44"/>
      <c r="U307" s="44"/>
      <c r="V307" s="41">
        <v>1472749</v>
      </c>
      <c r="W307" s="41">
        <v>3367426.91</v>
      </c>
      <c r="X307" s="41">
        <v>4050642.07</v>
      </c>
      <c r="Y307" s="41"/>
      <c r="Z307" s="41">
        <v>1587413</v>
      </c>
      <c r="AA307" s="41"/>
      <c r="AB307" s="41"/>
      <c r="AC307" s="41"/>
      <c r="AD307" s="45"/>
      <c r="AF307" s="46"/>
      <c r="AG307" s="56">
        <f t="shared" si="66"/>
        <v>12864440.98</v>
      </c>
      <c r="AH307" s="30">
        <f t="shared" si="70"/>
        <v>3060162</v>
      </c>
      <c r="AI307" s="43">
        <f t="shared" si="67"/>
        <v>0</v>
      </c>
      <c r="AJ307" s="47">
        <f t="shared" si="68"/>
        <v>15924602.98</v>
      </c>
      <c r="AK307" s="1">
        <f t="shared" si="71"/>
        <v>70155686.980000004</v>
      </c>
      <c r="AL307" s="33">
        <f t="shared" si="72"/>
        <v>0.19177042766374497</v>
      </c>
      <c r="AM307" s="34">
        <f t="shared" si="73"/>
        <v>39.558049216656627</v>
      </c>
      <c r="AN307" s="35">
        <f t="shared" si="74"/>
        <v>9.4099727454260798</v>
      </c>
      <c r="AO307" s="36">
        <f t="shared" si="75"/>
        <v>0</v>
      </c>
      <c r="AP307" s="37">
        <f t="shared" si="76"/>
        <v>29.36434569517364</v>
      </c>
      <c r="AQ307" s="37">
        <f t="shared" si="65"/>
        <v>6</v>
      </c>
      <c r="AR307" s="49">
        <v>34850</v>
      </c>
      <c r="AS307" s="61">
        <v>1</v>
      </c>
    </row>
    <row r="308" spans="1:45" x14ac:dyDescent="0.2">
      <c r="A308" s="64" t="s">
        <v>353</v>
      </c>
      <c r="B308" s="41">
        <v>46082311</v>
      </c>
      <c r="C308" s="27"/>
      <c r="D308" s="42">
        <v>26038748</v>
      </c>
      <c r="E308" s="4">
        <f t="shared" si="69"/>
        <v>72121059</v>
      </c>
      <c r="F308" s="28">
        <f t="shared" si="77"/>
        <v>0.28022733473492573</v>
      </c>
      <c r="G308" s="41">
        <v>5630733</v>
      </c>
      <c r="H308" s="43"/>
      <c r="I308" s="43"/>
      <c r="J308" s="44"/>
      <c r="K308" s="44"/>
      <c r="L308" s="44"/>
      <c r="M308" s="44"/>
      <c r="N308" s="43"/>
      <c r="O308" s="44"/>
      <c r="P308" s="43"/>
      <c r="Q308" s="44"/>
      <c r="R308" s="50"/>
      <c r="S308" s="44">
        <v>4481476</v>
      </c>
      <c r="T308" s="44"/>
      <c r="U308" s="44"/>
      <c r="V308" s="41">
        <v>4481478</v>
      </c>
      <c r="W308" s="41">
        <v>4771735.7</v>
      </c>
      <c r="X308" s="41">
        <v>3345319.66</v>
      </c>
      <c r="Y308" s="41"/>
      <c r="Z308" s="41"/>
      <c r="AA308" s="41"/>
      <c r="AB308" s="41"/>
      <c r="AC308" s="41"/>
      <c r="AD308" s="45"/>
      <c r="AF308" s="46"/>
      <c r="AG308" s="56">
        <f t="shared" si="66"/>
        <v>18229266.359999999</v>
      </c>
      <c r="AH308" s="30">
        <f t="shared" si="70"/>
        <v>4481476</v>
      </c>
      <c r="AI308" s="43">
        <f t="shared" si="67"/>
        <v>0</v>
      </c>
      <c r="AJ308" s="47">
        <f t="shared" si="68"/>
        <v>22710742.359999999</v>
      </c>
      <c r="AK308" s="1">
        <f t="shared" si="71"/>
        <v>94831801.359999999</v>
      </c>
      <c r="AL308" s="33">
        <f t="shared" si="72"/>
        <v>0.25922253613046309</v>
      </c>
      <c r="AM308" s="34">
        <f t="shared" si="73"/>
        <v>39.558055931700125</v>
      </c>
      <c r="AN308" s="35">
        <f t="shared" si="74"/>
        <v>9.7249376230284987</v>
      </c>
      <c r="AO308" s="36">
        <f t="shared" si="75"/>
        <v>0</v>
      </c>
      <c r="AP308" s="37">
        <f t="shared" si="76"/>
        <v>31.489751641056742</v>
      </c>
      <c r="AQ308" s="37">
        <f t="shared" si="65"/>
        <v>5</v>
      </c>
      <c r="AR308" s="49">
        <v>78323</v>
      </c>
      <c r="AS308" s="61">
        <v>1</v>
      </c>
    </row>
    <row r="309" spans="1:45" x14ac:dyDescent="0.2">
      <c r="A309" s="64" t="s">
        <v>354</v>
      </c>
      <c r="B309" s="41">
        <v>24371122</v>
      </c>
      <c r="C309" s="27"/>
      <c r="D309" s="42">
        <v>22564840</v>
      </c>
      <c r="E309" s="4">
        <f t="shared" si="69"/>
        <v>46935962</v>
      </c>
      <c r="F309" s="28">
        <f t="shared" si="77"/>
        <v>0.18237030510713595</v>
      </c>
      <c r="G309" s="41">
        <v>2977873</v>
      </c>
      <c r="H309" s="43"/>
      <c r="I309" s="43"/>
      <c r="J309" s="44">
        <v>582450</v>
      </c>
      <c r="K309" s="44"/>
      <c r="L309" s="44"/>
      <c r="M309" s="44"/>
      <c r="N309" s="43"/>
      <c r="O309" s="44"/>
      <c r="P309" s="43"/>
      <c r="Q309" s="44"/>
      <c r="R309" s="50"/>
      <c r="S309" s="44">
        <v>2069351</v>
      </c>
      <c r="T309" s="44"/>
      <c r="U309" s="44"/>
      <c r="V309" s="41">
        <v>2069351</v>
      </c>
      <c r="W309" s="41">
        <v>2523583.3199999998</v>
      </c>
      <c r="X309" s="41">
        <v>2069933.37</v>
      </c>
      <c r="Y309" s="41"/>
      <c r="Z309" s="41"/>
      <c r="AA309" s="41"/>
      <c r="AB309" s="41"/>
      <c r="AC309" s="41"/>
      <c r="AD309" s="45"/>
      <c r="AF309" s="46"/>
      <c r="AG309" s="56">
        <f t="shared" si="66"/>
        <v>9640740.6900000013</v>
      </c>
      <c r="AH309" s="30">
        <f t="shared" si="70"/>
        <v>2651801</v>
      </c>
      <c r="AI309" s="43">
        <f t="shared" si="67"/>
        <v>0</v>
      </c>
      <c r="AJ309" s="47">
        <f t="shared" si="68"/>
        <v>12292541.690000001</v>
      </c>
      <c r="AK309" s="1">
        <f t="shared" si="71"/>
        <v>59228503.689999998</v>
      </c>
      <c r="AL309" s="33">
        <f t="shared" si="72"/>
        <v>0.16190099436633004</v>
      </c>
      <c r="AM309" s="34">
        <f t="shared" si="73"/>
        <v>39.558050261288756</v>
      </c>
      <c r="AN309" s="35">
        <f t="shared" si="74"/>
        <v>10.880914715375024</v>
      </c>
      <c r="AO309" s="36">
        <f t="shared" si="75"/>
        <v>0</v>
      </c>
      <c r="AP309" s="37">
        <f t="shared" si="76"/>
        <v>26.190028213334589</v>
      </c>
      <c r="AQ309" s="37">
        <f t="shared" si="65"/>
        <v>6</v>
      </c>
      <c r="AR309" s="49">
        <v>21679</v>
      </c>
      <c r="AS309" s="61">
        <v>1</v>
      </c>
    </row>
    <row r="310" spans="1:45" x14ac:dyDescent="0.2">
      <c r="A310" s="64" t="s">
        <v>355</v>
      </c>
      <c r="B310" s="41">
        <v>47938163</v>
      </c>
      <c r="C310" s="27"/>
      <c r="D310" s="42">
        <v>23866362</v>
      </c>
      <c r="E310" s="4">
        <f t="shared" si="69"/>
        <v>71804525</v>
      </c>
      <c r="F310" s="28">
        <f t="shared" si="77"/>
        <v>0.27899743766459861</v>
      </c>
      <c r="G310" s="41">
        <v>5857497</v>
      </c>
      <c r="H310" s="43"/>
      <c r="I310" s="43"/>
      <c r="J310" s="44"/>
      <c r="K310" s="44"/>
      <c r="L310" s="44"/>
      <c r="M310" s="44"/>
      <c r="N310" s="43"/>
      <c r="O310" s="44"/>
      <c r="P310" s="43"/>
      <c r="Q310" s="44"/>
      <c r="R310" s="50"/>
      <c r="S310" s="44">
        <v>4361575</v>
      </c>
      <c r="T310" s="44"/>
      <c r="U310" s="44"/>
      <c r="V310" s="41">
        <v>4361575</v>
      </c>
      <c r="W310" s="41">
        <v>4963905.66</v>
      </c>
      <c r="X310" s="41">
        <v>3780425.67</v>
      </c>
      <c r="Y310" s="41"/>
      <c r="Z310" s="41"/>
      <c r="AA310" s="41"/>
      <c r="AB310" s="41"/>
      <c r="AC310" s="41"/>
      <c r="AD310" s="45"/>
      <c r="AF310" s="46"/>
      <c r="AG310" s="56">
        <f t="shared" si="66"/>
        <v>18963403.329999998</v>
      </c>
      <c r="AH310" s="30">
        <f t="shared" si="70"/>
        <v>4361575</v>
      </c>
      <c r="AI310" s="43">
        <f t="shared" si="67"/>
        <v>0</v>
      </c>
      <c r="AJ310" s="47">
        <f t="shared" si="68"/>
        <v>23324978.329999998</v>
      </c>
      <c r="AK310" s="1">
        <f t="shared" si="71"/>
        <v>95129503.329999998</v>
      </c>
      <c r="AL310" s="33">
        <f t="shared" si="72"/>
        <v>0.26003630385993476</v>
      </c>
      <c r="AM310" s="34">
        <f t="shared" si="73"/>
        <v>39.558051755132958</v>
      </c>
      <c r="AN310" s="35">
        <f t="shared" si="74"/>
        <v>9.0983357038524826</v>
      </c>
      <c r="AO310" s="36">
        <f t="shared" si="75"/>
        <v>0</v>
      </c>
      <c r="AP310" s="37">
        <f t="shared" si="76"/>
        <v>32.483995026775823</v>
      </c>
      <c r="AQ310" s="37">
        <f t="shared" si="65"/>
        <v>5</v>
      </c>
      <c r="AR310" s="49">
        <v>65640</v>
      </c>
      <c r="AS310" s="61">
        <v>1</v>
      </c>
    </row>
    <row r="311" spans="1:45" x14ac:dyDescent="0.2">
      <c r="A311" s="64" t="s">
        <v>356</v>
      </c>
      <c r="B311" s="41">
        <v>59169405</v>
      </c>
      <c r="C311" s="27"/>
      <c r="D311" s="42">
        <v>29299707</v>
      </c>
      <c r="E311" s="4">
        <f t="shared" si="69"/>
        <v>88469112</v>
      </c>
      <c r="F311" s="28">
        <f t="shared" si="77"/>
        <v>0.34374791227241452</v>
      </c>
      <c r="G311" s="41">
        <v>7229826</v>
      </c>
      <c r="H311" s="43"/>
      <c r="I311" s="43"/>
      <c r="J311" s="44"/>
      <c r="K311" s="44"/>
      <c r="L311" s="44"/>
      <c r="M311" s="44"/>
      <c r="N311" s="43"/>
      <c r="O311" s="44"/>
      <c r="P311" s="43"/>
      <c r="Q311" s="44"/>
      <c r="R311" s="50"/>
      <c r="S311" s="44">
        <v>6069384</v>
      </c>
      <c r="T311" s="44"/>
      <c r="U311" s="44"/>
      <c r="V311" s="41">
        <v>6069383</v>
      </c>
      <c r="W311" s="41">
        <v>6126879.3399999999</v>
      </c>
      <c r="X311" s="41">
        <v>3980174.58</v>
      </c>
      <c r="Y311" s="41"/>
      <c r="Z311" s="41"/>
      <c r="AA311" s="41"/>
      <c r="AB311" s="41"/>
      <c r="AC311" s="41"/>
      <c r="AD311" s="45"/>
      <c r="AF311" s="46"/>
      <c r="AG311" s="56">
        <f t="shared" si="66"/>
        <v>23406262.920000002</v>
      </c>
      <c r="AH311" s="30">
        <f t="shared" si="70"/>
        <v>6069384</v>
      </c>
      <c r="AI311" s="43">
        <f t="shared" si="67"/>
        <v>0</v>
      </c>
      <c r="AJ311" s="47">
        <f t="shared" si="68"/>
        <v>29475646.920000002</v>
      </c>
      <c r="AK311" s="1">
        <f t="shared" si="71"/>
        <v>117944758.92</v>
      </c>
      <c r="AL311" s="33">
        <f t="shared" si="72"/>
        <v>0.32240175860915926</v>
      </c>
      <c r="AM311" s="34">
        <f t="shared" si="73"/>
        <v>39.558050178128376</v>
      </c>
      <c r="AN311" s="35">
        <f t="shared" si="74"/>
        <v>10.257639061944261</v>
      </c>
      <c r="AO311" s="36">
        <f t="shared" si="75"/>
        <v>0</v>
      </c>
      <c r="AP311" s="37">
        <f t="shared" si="76"/>
        <v>33.317444081500447</v>
      </c>
      <c r="AQ311" s="37">
        <f t="shared" si="65"/>
        <v>5</v>
      </c>
      <c r="AR311" s="49">
        <v>113203</v>
      </c>
      <c r="AS311" s="61">
        <v>1</v>
      </c>
    </row>
    <row r="312" spans="1:45" x14ac:dyDescent="0.2">
      <c r="A312" s="64" t="s">
        <v>357</v>
      </c>
      <c r="B312" s="41">
        <v>60169589</v>
      </c>
      <c r="C312" s="27"/>
      <c r="D312" s="42">
        <v>25175920</v>
      </c>
      <c r="E312" s="4">
        <f t="shared" si="69"/>
        <v>85345509</v>
      </c>
      <c r="F312" s="28">
        <f t="shared" si="77"/>
        <v>0.33161111123819764</v>
      </c>
      <c r="G312" s="41">
        <v>7352037</v>
      </c>
      <c r="H312" s="43"/>
      <c r="I312" s="43"/>
      <c r="J312" s="44"/>
      <c r="K312" s="44"/>
      <c r="L312" s="44"/>
      <c r="M312" s="44"/>
      <c r="N312" s="43"/>
      <c r="O312" s="44"/>
      <c r="P312" s="43"/>
      <c r="Q312" s="44"/>
      <c r="R312" s="50"/>
      <c r="S312" s="44">
        <v>2201169</v>
      </c>
      <c r="T312" s="44"/>
      <c r="U312" s="44"/>
      <c r="V312" s="41">
        <v>2201169</v>
      </c>
      <c r="W312" s="41">
        <v>6230446.54</v>
      </c>
      <c r="X312" s="41">
        <v>8018263.71</v>
      </c>
      <c r="Y312" s="41"/>
      <c r="Z312" s="41"/>
      <c r="AA312" s="41"/>
      <c r="AB312" s="41"/>
      <c r="AC312" s="41"/>
      <c r="AD312" s="45"/>
      <c r="AF312" s="46"/>
      <c r="AG312" s="56">
        <f t="shared" si="66"/>
        <v>23801916.25</v>
      </c>
      <c r="AH312" s="30">
        <f t="shared" si="70"/>
        <v>2201169</v>
      </c>
      <c r="AI312" s="43">
        <f t="shared" si="67"/>
        <v>0</v>
      </c>
      <c r="AJ312" s="47">
        <f t="shared" si="68"/>
        <v>26003085.25</v>
      </c>
      <c r="AK312" s="1">
        <f t="shared" si="71"/>
        <v>111348594.25</v>
      </c>
      <c r="AL312" s="33">
        <f t="shared" si="72"/>
        <v>0.30437115590025843</v>
      </c>
      <c r="AM312" s="34">
        <f t="shared" si="73"/>
        <v>39.558050246944518</v>
      </c>
      <c r="AN312" s="35">
        <f t="shared" si="74"/>
        <v>3.6582749468340223</v>
      </c>
      <c r="AO312" s="36">
        <f t="shared" si="75"/>
        <v>0</v>
      </c>
      <c r="AP312" s="37">
        <f t="shared" si="76"/>
        <v>30.468018241006682</v>
      </c>
      <c r="AQ312" s="37">
        <f t="shared" si="65"/>
        <v>5</v>
      </c>
      <c r="AR312" s="49">
        <v>116300</v>
      </c>
      <c r="AS312" s="61">
        <v>1</v>
      </c>
    </row>
    <row r="313" spans="1:45" x14ac:dyDescent="0.2">
      <c r="A313" s="64" t="s">
        <v>358</v>
      </c>
      <c r="B313" s="41">
        <v>24454863</v>
      </c>
      <c r="C313" s="27"/>
      <c r="D313" s="42">
        <v>25482209</v>
      </c>
      <c r="E313" s="4">
        <f t="shared" si="69"/>
        <v>49937072</v>
      </c>
      <c r="F313" s="28">
        <f t="shared" si="77"/>
        <v>0.19403115795937059</v>
      </c>
      <c r="G313" s="41">
        <v>2988105</v>
      </c>
      <c r="H313" s="43"/>
      <c r="I313" s="43"/>
      <c r="J313" s="44"/>
      <c r="K313" s="44"/>
      <c r="L313" s="44"/>
      <c r="M313" s="44"/>
      <c r="N313" s="43"/>
      <c r="O313" s="44"/>
      <c r="P313" s="43"/>
      <c r="Q313" s="44"/>
      <c r="R313" s="50"/>
      <c r="S313" s="44">
        <v>2053351</v>
      </c>
      <c r="T313" s="44">
        <v>1341487.5</v>
      </c>
      <c r="U313" s="44"/>
      <c r="V313" s="41">
        <v>2053350</v>
      </c>
      <c r="W313" s="41">
        <v>2532254.52</v>
      </c>
      <c r="X313" s="41">
        <v>2100157.21</v>
      </c>
      <c r="Y313" s="41"/>
      <c r="Z313" s="41"/>
      <c r="AA313" s="41"/>
      <c r="AB313" s="41"/>
      <c r="AC313" s="41"/>
      <c r="AD313" s="45"/>
      <c r="AF313" s="46"/>
      <c r="AG313" s="56">
        <f t="shared" si="66"/>
        <v>9673866.7300000004</v>
      </c>
      <c r="AH313" s="30">
        <f t="shared" si="70"/>
        <v>3394838.5</v>
      </c>
      <c r="AI313" s="43">
        <f t="shared" si="67"/>
        <v>0</v>
      </c>
      <c r="AJ313" s="47">
        <f t="shared" si="68"/>
        <v>13068705.23</v>
      </c>
      <c r="AK313" s="1">
        <f t="shared" si="71"/>
        <v>63005777.230000004</v>
      </c>
      <c r="AL313" s="33">
        <f t="shared" si="72"/>
        <v>0.17222616390497705</v>
      </c>
      <c r="AM313" s="34">
        <f t="shared" si="73"/>
        <v>39.558049170015799</v>
      </c>
      <c r="AN313" s="35">
        <f t="shared" si="74"/>
        <v>13.882058958989058</v>
      </c>
      <c r="AO313" s="36">
        <f t="shared" si="75"/>
        <v>0</v>
      </c>
      <c r="AP313" s="37">
        <f t="shared" si="76"/>
        <v>26.170347412439398</v>
      </c>
      <c r="AQ313" s="37">
        <f t="shared" si="65"/>
        <v>6</v>
      </c>
      <c r="AR313" s="49">
        <v>21927</v>
      </c>
      <c r="AS313" s="61">
        <v>1</v>
      </c>
    </row>
    <row r="314" spans="1:45" x14ac:dyDescent="0.2">
      <c r="A314" s="64" t="s">
        <v>359</v>
      </c>
      <c r="B314" s="41">
        <v>25364712</v>
      </c>
      <c r="C314" s="27"/>
      <c r="D314" s="42">
        <v>20316005</v>
      </c>
      <c r="E314" s="4">
        <f t="shared" si="69"/>
        <v>45680717</v>
      </c>
      <c r="F314" s="28">
        <f t="shared" si="77"/>
        <v>0.17749303395129584</v>
      </c>
      <c r="G314" s="41">
        <v>3099278</v>
      </c>
      <c r="H314" s="43"/>
      <c r="I314" s="43"/>
      <c r="J314" s="44"/>
      <c r="K314" s="44"/>
      <c r="L314" s="44"/>
      <c r="M314" s="44"/>
      <c r="N314" s="43"/>
      <c r="O314" s="44"/>
      <c r="P314" s="43"/>
      <c r="Q314" s="44"/>
      <c r="R314" s="50"/>
      <c r="S314" s="44">
        <v>1879616</v>
      </c>
      <c r="T314" s="44"/>
      <c r="U314" s="44"/>
      <c r="V314" s="41">
        <v>1879610</v>
      </c>
      <c r="W314" s="41">
        <v>2626467.85</v>
      </c>
      <c r="X314" s="41">
        <v>2428423.44</v>
      </c>
      <c r="Y314" s="41"/>
      <c r="Z314" s="41"/>
      <c r="AA314" s="41"/>
      <c r="AB314" s="41"/>
      <c r="AC314" s="41"/>
      <c r="AD314" s="45"/>
      <c r="AF314" s="46"/>
      <c r="AG314" s="56">
        <f t="shared" si="66"/>
        <v>10033779.289999999</v>
      </c>
      <c r="AH314" s="30">
        <f t="shared" si="70"/>
        <v>1879616</v>
      </c>
      <c r="AI314" s="43">
        <f t="shared" si="67"/>
        <v>0</v>
      </c>
      <c r="AJ314" s="47">
        <f t="shared" si="68"/>
        <v>11913395.289999999</v>
      </c>
      <c r="AK314" s="1">
        <f t="shared" si="71"/>
        <v>57594112.289999999</v>
      </c>
      <c r="AL314" s="33">
        <f t="shared" si="72"/>
        <v>0.15743338879876861</v>
      </c>
      <c r="AM314" s="34">
        <f t="shared" si="73"/>
        <v>39.558025693333313</v>
      </c>
      <c r="AN314" s="35">
        <f t="shared" si="74"/>
        <v>7.4103581385036037</v>
      </c>
      <c r="AO314" s="36">
        <f t="shared" si="75"/>
        <v>0</v>
      </c>
      <c r="AP314" s="37">
        <f t="shared" si="76"/>
        <v>26.079702930232024</v>
      </c>
      <c r="AQ314" s="37">
        <f t="shared" si="65"/>
        <v>5</v>
      </c>
      <c r="AR314" s="49">
        <v>24060</v>
      </c>
      <c r="AS314" s="61">
        <v>1</v>
      </c>
    </row>
    <row r="315" spans="1:45" x14ac:dyDescent="0.2">
      <c r="A315" s="64" t="s">
        <v>360</v>
      </c>
      <c r="B315" s="41">
        <v>24594218</v>
      </c>
      <c r="C315" s="27"/>
      <c r="D315" s="42">
        <v>26857644</v>
      </c>
      <c r="E315" s="4">
        <f t="shared" si="69"/>
        <v>51451862</v>
      </c>
      <c r="F315" s="28">
        <f t="shared" si="77"/>
        <v>0.19991689466746743</v>
      </c>
      <c r="G315" s="41">
        <v>3005133</v>
      </c>
      <c r="H315" s="43"/>
      <c r="I315" s="43"/>
      <c r="J315" s="44"/>
      <c r="K315" s="44"/>
      <c r="L315" s="44"/>
      <c r="M315" s="44"/>
      <c r="N315" s="43"/>
      <c r="O315" s="44"/>
      <c r="P315" s="43"/>
      <c r="Q315" s="44"/>
      <c r="R315" s="50"/>
      <c r="S315" s="44">
        <v>2074264</v>
      </c>
      <c r="T315" s="44"/>
      <c r="U315" s="44"/>
      <c r="V315" s="41">
        <v>2074265</v>
      </c>
      <c r="W315" s="41">
        <v>2546684.5499999998</v>
      </c>
      <c r="X315" s="41">
        <v>2102910.9500000002</v>
      </c>
      <c r="Y315" s="41"/>
      <c r="Z315" s="41"/>
      <c r="AA315" s="41"/>
      <c r="AB315" s="41"/>
      <c r="AC315" s="41"/>
      <c r="AD315" s="45"/>
      <c r="AF315" s="46"/>
      <c r="AG315" s="56">
        <f t="shared" si="66"/>
        <v>9728993.5</v>
      </c>
      <c r="AH315" s="30">
        <f t="shared" si="70"/>
        <v>2074264</v>
      </c>
      <c r="AI315" s="43">
        <f t="shared" si="67"/>
        <v>0</v>
      </c>
      <c r="AJ315" s="47">
        <f t="shared" si="68"/>
        <v>11803257.5</v>
      </c>
      <c r="AK315" s="1">
        <f t="shared" si="71"/>
        <v>63255119.5</v>
      </c>
      <c r="AL315" s="33">
        <f t="shared" si="72"/>
        <v>0.17290774049286195</v>
      </c>
      <c r="AM315" s="34">
        <f t="shared" si="73"/>
        <v>39.558051815268122</v>
      </c>
      <c r="AN315" s="35">
        <f t="shared" si="74"/>
        <v>8.4339498007214555</v>
      </c>
      <c r="AO315" s="36">
        <f t="shared" si="75"/>
        <v>0</v>
      </c>
      <c r="AP315" s="37">
        <f t="shared" si="76"/>
        <v>22.940389407092791</v>
      </c>
      <c r="AQ315" s="37">
        <f t="shared" si="65"/>
        <v>5</v>
      </c>
      <c r="AR315" s="49">
        <v>22872</v>
      </c>
      <c r="AS315" s="61">
        <v>1</v>
      </c>
    </row>
    <row r="316" spans="1:45" x14ac:dyDescent="0.2">
      <c r="A316" s="64" t="s">
        <v>361</v>
      </c>
      <c r="B316" s="41">
        <v>33932926</v>
      </c>
      <c r="C316" s="27"/>
      <c r="D316" s="42">
        <v>21941125</v>
      </c>
      <c r="E316" s="4">
        <f t="shared" si="69"/>
        <v>55874051</v>
      </c>
      <c r="F316" s="28">
        <f t="shared" si="77"/>
        <v>0.21709936888992865</v>
      </c>
      <c r="G316" s="41">
        <v>4146216</v>
      </c>
      <c r="H316" s="43"/>
      <c r="I316" s="43"/>
      <c r="J316" s="44"/>
      <c r="K316" s="44"/>
      <c r="L316" s="44"/>
      <c r="M316" s="44"/>
      <c r="N316" s="43"/>
      <c r="O316" s="44"/>
      <c r="P316" s="43"/>
      <c r="Q316" s="44"/>
      <c r="R316" s="50"/>
      <c r="S316" s="44">
        <v>2706191</v>
      </c>
      <c r="T316" s="44"/>
      <c r="U316" s="44"/>
      <c r="V316" s="41">
        <v>2706192</v>
      </c>
      <c r="W316" s="41">
        <v>3513689.95</v>
      </c>
      <c r="X316" s="41">
        <v>3057105.68</v>
      </c>
      <c r="Y316" s="41"/>
      <c r="Z316" s="41"/>
      <c r="AA316" s="41"/>
      <c r="AB316" s="41"/>
      <c r="AC316" s="41"/>
      <c r="AD316" s="45"/>
      <c r="AF316" s="46"/>
      <c r="AG316" s="56">
        <f t="shared" si="66"/>
        <v>13423203.629999999</v>
      </c>
      <c r="AH316" s="30">
        <f t="shared" si="70"/>
        <v>2706191</v>
      </c>
      <c r="AI316" s="43">
        <f t="shared" si="67"/>
        <v>0</v>
      </c>
      <c r="AJ316" s="47">
        <f t="shared" si="68"/>
        <v>16129394.629999999</v>
      </c>
      <c r="AK316" s="1">
        <f t="shared" si="71"/>
        <v>72003445.629999995</v>
      </c>
      <c r="AL316" s="33">
        <f t="shared" si="72"/>
        <v>0.19682127217519416</v>
      </c>
      <c r="AM316" s="34">
        <f t="shared" si="73"/>
        <v>39.558049400160769</v>
      </c>
      <c r="AN316" s="35">
        <f t="shared" si="74"/>
        <v>7.9751183260765659</v>
      </c>
      <c r="AO316" s="36">
        <f t="shared" si="75"/>
        <v>0</v>
      </c>
      <c r="AP316" s="37">
        <f t="shared" si="76"/>
        <v>28.867415806310515</v>
      </c>
      <c r="AQ316" s="37">
        <f t="shared" si="65"/>
        <v>5</v>
      </c>
      <c r="AR316" s="49">
        <v>47813</v>
      </c>
      <c r="AS316" s="61">
        <v>1</v>
      </c>
    </row>
    <row r="317" spans="1:45" x14ac:dyDescent="0.2">
      <c r="A317" s="64" t="s">
        <v>362</v>
      </c>
      <c r="B317" s="41">
        <v>41413346</v>
      </c>
      <c r="C317" s="27"/>
      <c r="D317" s="42">
        <v>20037436</v>
      </c>
      <c r="E317" s="4">
        <f t="shared" si="69"/>
        <v>61450782</v>
      </c>
      <c r="F317" s="28">
        <f t="shared" si="77"/>
        <v>0.23876783142129052</v>
      </c>
      <c r="G317" s="41">
        <v>5060238</v>
      </c>
      <c r="H317" s="43"/>
      <c r="I317" s="43"/>
      <c r="J317" s="44"/>
      <c r="K317" s="44"/>
      <c r="L317" s="44"/>
      <c r="M317" s="44"/>
      <c r="N317" s="43"/>
      <c r="O317" s="44"/>
      <c r="P317" s="43"/>
      <c r="Q317" s="44"/>
      <c r="R317" s="50"/>
      <c r="S317" s="44">
        <v>3411643</v>
      </c>
      <c r="T317" s="44"/>
      <c r="U317" s="44"/>
      <c r="V317" s="41">
        <v>3411644</v>
      </c>
      <c r="W317" s="41">
        <v>4288273.2300000004</v>
      </c>
      <c r="X317" s="41">
        <v>3622156.8</v>
      </c>
      <c r="Y317" s="41"/>
      <c r="Z317" s="41"/>
      <c r="AA317" s="41"/>
      <c r="AB317" s="41"/>
      <c r="AC317" s="41"/>
      <c r="AD317" s="45"/>
      <c r="AF317" s="46"/>
      <c r="AG317" s="56">
        <f t="shared" si="66"/>
        <v>16382312.030000001</v>
      </c>
      <c r="AH317" s="30">
        <f t="shared" si="70"/>
        <v>3411643</v>
      </c>
      <c r="AI317" s="43">
        <f t="shared" si="67"/>
        <v>0</v>
      </c>
      <c r="AJ317" s="47">
        <f t="shared" si="68"/>
        <v>19793955.030000001</v>
      </c>
      <c r="AK317" s="1">
        <f t="shared" si="71"/>
        <v>81244737.030000001</v>
      </c>
      <c r="AL317" s="33">
        <f t="shared" si="72"/>
        <v>0.2220823234203842</v>
      </c>
      <c r="AM317" s="34">
        <f t="shared" si="73"/>
        <v>39.558049789070417</v>
      </c>
      <c r="AN317" s="35">
        <f t="shared" si="74"/>
        <v>8.2380279053037633</v>
      </c>
      <c r="AO317" s="36">
        <f t="shared" si="75"/>
        <v>0</v>
      </c>
      <c r="AP317" s="37">
        <f t="shared" si="76"/>
        <v>32.211071016150782</v>
      </c>
      <c r="AQ317" s="37">
        <f t="shared" si="65"/>
        <v>5</v>
      </c>
      <c r="AR317" s="49">
        <v>68612</v>
      </c>
      <c r="AS317" s="61">
        <v>1</v>
      </c>
    </row>
    <row r="318" spans="1:45" x14ac:dyDescent="0.2">
      <c r="A318" s="64" t="s">
        <v>363</v>
      </c>
      <c r="B318" s="41">
        <v>23279723</v>
      </c>
      <c r="C318" s="27"/>
      <c r="D318" s="42">
        <v>24296866</v>
      </c>
      <c r="E318" s="4">
        <f t="shared" si="69"/>
        <v>47576589</v>
      </c>
      <c r="F318" s="28">
        <f t="shared" si="77"/>
        <v>0.18485946984290655</v>
      </c>
      <c r="G318" s="41">
        <v>2844517</v>
      </c>
      <c r="H318" s="43"/>
      <c r="I318" s="43"/>
      <c r="J318" s="44"/>
      <c r="K318" s="44"/>
      <c r="L318" s="44"/>
      <c r="M318" s="44"/>
      <c r="N318" s="43"/>
      <c r="O318" s="44"/>
      <c r="P318" s="43"/>
      <c r="Q318" s="44"/>
      <c r="R318" s="50"/>
      <c r="S318" s="44">
        <v>1493203</v>
      </c>
      <c r="T318" s="44"/>
      <c r="U318" s="44"/>
      <c r="V318" s="41">
        <v>1493204</v>
      </c>
      <c r="W318" s="41">
        <v>2410571</v>
      </c>
      <c r="X318" s="41">
        <v>2460712.9500000002</v>
      </c>
      <c r="Y318" s="41"/>
      <c r="Z318" s="41"/>
      <c r="AA318" s="41"/>
      <c r="AB318" s="41"/>
      <c r="AC318" s="41"/>
      <c r="AD318" s="45"/>
      <c r="AF318" s="46"/>
      <c r="AG318" s="56">
        <f t="shared" si="66"/>
        <v>9209004.9499999993</v>
      </c>
      <c r="AH318" s="30">
        <f t="shared" si="70"/>
        <v>1493203</v>
      </c>
      <c r="AI318" s="43">
        <f t="shared" si="67"/>
        <v>0</v>
      </c>
      <c r="AJ318" s="47">
        <f t="shared" si="68"/>
        <v>10702207.949999999</v>
      </c>
      <c r="AK318" s="1">
        <f t="shared" si="71"/>
        <v>58278796.950000003</v>
      </c>
      <c r="AL318" s="33">
        <f t="shared" si="72"/>
        <v>0.1593049729242357</v>
      </c>
      <c r="AM318" s="34">
        <f t="shared" si="73"/>
        <v>39.558052086788145</v>
      </c>
      <c r="AN318" s="35">
        <f t="shared" si="74"/>
        <v>6.4141785535850229</v>
      </c>
      <c r="AO318" s="36">
        <f t="shared" si="75"/>
        <v>0</v>
      </c>
      <c r="AP318" s="37">
        <f t="shared" si="76"/>
        <v>22.494693661203833</v>
      </c>
      <c r="AQ318" s="37">
        <f t="shared" si="65"/>
        <v>5</v>
      </c>
      <c r="AR318" s="49">
        <v>19394</v>
      </c>
      <c r="AS318" s="61">
        <v>1</v>
      </c>
    </row>
    <row r="319" spans="1:45" x14ac:dyDescent="0.2">
      <c r="A319" s="64" t="s">
        <v>364</v>
      </c>
      <c r="B319" s="41">
        <v>22812594</v>
      </c>
      <c r="C319" s="27"/>
      <c r="D319" s="42">
        <v>19866517</v>
      </c>
      <c r="E319" s="4">
        <f t="shared" si="69"/>
        <v>42679111</v>
      </c>
      <c r="F319" s="28">
        <f t="shared" si="77"/>
        <v>0.16583025388445904</v>
      </c>
      <c r="G319" s="41">
        <v>2787439</v>
      </c>
      <c r="H319" s="43"/>
      <c r="I319" s="43"/>
      <c r="J319" s="44"/>
      <c r="K319" s="44"/>
      <c r="L319" s="44"/>
      <c r="M319" s="44"/>
      <c r="N319" s="43"/>
      <c r="O319" s="44"/>
      <c r="P319" s="43"/>
      <c r="Q319" s="44"/>
      <c r="R319" s="50"/>
      <c r="S319" s="44">
        <v>1667543</v>
      </c>
      <c r="T319" s="44"/>
      <c r="U319" s="44"/>
      <c r="V319" s="41">
        <v>1667544</v>
      </c>
      <c r="W319" s="41">
        <v>2362200.7200000002</v>
      </c>
      <c r="X319" s="41">
        <v>2207034.0299999998</v>
      </c>
      <c r="Y319" s="41"/>
      <c r="Z319" s="41"/>
      <c r="AA319" s="41"/>
      <c r="AB319" s="41"/>
      <c r="AC319" s="41"/>
      <c r="AD319" s="45"/>
      <c r="AF319" s="46"/>
      <c r="AG319" s="56">
        <f t="shared" si="66"/>
        <v>9024217.75</v>
      </c>
      <c r="AH319" s="30">
        <f t="shared" si="70"/>
        <v>1667543</v>
      </c>
      <c r="AI319" s="43">
        <f t="shared" si="67"/>
        <v>0</v>
      </c>
      <c r="AJ319" s="47">
        <f t="shared" si="68"/>
        <v>10691760.75</v>
      </c>
      <c r="AK319" s="1">
        <f t="shared" si="71"/>
        <v>53370871.75</v>
      </c>
      <c r="AL319" s="33">
        <f t="shared" si="72"/>
        <v>0.14588916937271482</v>
      </c>
      <c r="AM319" s="34">
        <f t="shared" si="73"/>
        <v>39.55805179367151</v>
      </c>
      <c r="AN319" s="35">
        <f t="shared" si="74"/>
        <v>7.3097474140818877</v>
      </c>
      <c r="AO319" s="36">
        <f t="shared" si="75"/>
        <v>0</v>
      </c>
      <c r="AP319" s="37">
        <f t="shared" si="76"/>
        <v>25.051507633324416</v>
      </c>
      <c r="AQ319" s="37">
        <f t="shared" si="65"/>
        <v>5</v>
      </c>
      <c r="AR319" s="49">
        <v>14178</v>
      </c>
      <c r="AS319" s="61">
        <v>1</v>
      </c>
    </row>
    <row r="320" spans="1:45" x14ac:dyDescent="0.2">
      <c r="A320" s="64" t="s">
        <v>365</v>
      </c>
      <c r="B320" s="41">
        <v>30648695</v>
      </c>
      <c r="C320" s="27"/>
      <c r="D320" s="42">
        <v>24816966</v>
      </c>
      <c r="E320" s="4">
        <f t="shared" si="69"/>
        <v>55465661</v>
      </c>
      <c r="F320" s="28">
        <f t="shared" si="77"/>
        <v>0.21551256410892294</v>
      </c>
      <c r="G320" s="41">
        <v>3744922</v>
      </c>
      <c r="H320" s="43"/>
      <c r="I320" s="43"/>
      <c r="J320" s="44"/>
      <c r="K320" s="44"/>
      <c r="L320" s="44"/>
      <c r="M320" s="44"/>
      <c r="N320" s="43"/>
      <c r="O320" s="44"/>
      <c r="P320" s="43"/>
      <c r="Q320" s="44"/>
      <c r="R320" s="50"/>
      <c r="S320" s="44">
        <v>1243827</v>
      </c>
      <c r="T320" s="44"/>
      <c r="U320" s="44"/>
      <c r="V320" s="41">
        <v>1243828</v>
      </c>
      <c r="W320" s="41">
        <v>3173614.06</v>
      </c>
      <c r="X320" s="41">
        <v>3961663.33</v>
      </c>
      <c r="Y320" s="41"/>
      <c r="Z320" s="41"/>
      <c r="AA320" s="41"/>
      <c r="AB320" s="41"/>
      <c r="AC320" s="41"/>
      <c r="AD320" s="45"/>
      <c r="AF320" s="46"/>
      <c r="AG320" s="56">
        <f t="shared" si="66"/>
        <v>12124027.390000001</v>
      </c>
      <c r="AH320" s="30">
        <f t="shared" si="70"/>
        <v>1243827</v>
      </c>
      <c r="AI320" s="43">
        <f t="shared" si="67"/>
        <v>0</v>
      </c>
      <c r="AJ320" s="47">
        <f t="shared" si="68"/>
        <v>13367854.390000001</v>
      </c>
      <c r="AK320" s="1">
        <f t="shared" si="71"/>
        <v>68833515.390000001</v>
      </c>
      <c r="AL320" s="33">
        <f t="shared" si="72"/>
        <v>0.18815627431176599</v>
      </c>
      <c r="AM320" s="34">
        <f t="shared" si="73"/>
        <v>39.5580542336305</v>
      </c>
      <c r="AN320" s="35">
        <f t="shared" si="74"/>
        <v>4.0583359258852623</v>
      </c>
      <c r="AO320" s="36">
        <f t="shared" si="75"/>
        <v>0</v>
      </c>
      <c r="AP320" s="37">
        <f t="shared" si="76"/>
        <v>24.101135998361219</v>
      </c>
      <c r="AQ320" s="37">
        <f t="shared" si="65"/>
        <v>5</v>
      </c>
      <c r="AR320" s="49">
        <v>30002</v>
      </c>
      <c r="AS320" s="61">
        <v>1</v>
      </c>
    </row>
    <row r="321" spans="1:45" x14ac:dyDescent="0.2">
      <c r="A321" s="64" t="s">
        <v>366</v>
      </c>
      <c r="B321" s="41">
        <v>43158042</v>
      </c>
      <c r="C321" s="27"/>
      <c r="D321" s="42">
        <v>27100862</v>
      </c>
      <c r="E321" s="4">
        <f t="shared" si="69"/>
        <v>70258904</v>
      </c>
      <c r="F321" s="28">
        <f t="shared" si="77"/>
        <v>0.2729919066956159</v>
      </c>
      <c r="G321" s="41">
        <v>5273420</v>
      </c>
      <c r="H321" s="43"/>
      <c r="I321" s="43"/>
      <c r="J321" s="44"/>
      <c r="K321" s="44"/>
      <c r="L321" s="44"/>
      <c r="M321" s="44"/>
      <c r="N321" s="43"/>
      <c r="O321" s="44"/>
      <c r="P321" s="43"/>
      <c r="Q321" s="44"/>
      <c r="R321" s="50"/>
      <c r="S321" s="44">
        <v>11011327</v>
      </c>
      <c r="T321" s="44"/>
      <c r="U321" s="44"/>
      <c r="V321" s="41">
        <v>11011326</v>
      </c>
      <c r="W321" s="41">
        <v>4468933.1900000004</v>
      </c>
      <c r="X321" s="41"/>
      <c r="Y321" s="41"/>
      <c r="Z321" s="41"/>
      <c r="AA321" s="41"/>
      <c r="AB321" s="41"/>
      <c r="AC321" s="41"/>
      <c r="AD321" s="45"/>
      <c r="AF321" s="46"/>
      <c r="AG321" s="56">
        <f t="shared" si="66"/>
        <v>20753679.190000001</v>
      </c>
      <c r="AH321" s="30">
        <f t="shared" si="70"/>
        <v>11011327</v>
      </c>
      <c r="AI321" s="43">
        <f t="shared" si="67"/>
        <v>0</v>
      </c>
      <c r="AJ321" s="47">
        <f t="shared" si="68"/>
        <v>31765006.190000001</v>
      </c>
      <c r="AK321" s="1">
        <f t="shared" si="71"/>
        <v>102023910.19</v>
      </c>
      <c r="AL321" s="33">
        <f t="shared" si="72"/>
        <v>0.27888215098857844</v>
      </c>
      <c r="AM321" s="34">
        <f t="shared" si="73"/>
        <v>48.087629160748307</v>
      </c>
      <c r="AN321" s="35">
        <f t="shared" si="74"/>
        <v>25.513963307232519</v>
      </c>
      <c r="AO321" s="36">
        <f t="shared" si="75"/>
        <v>0</v>
      </c>
      <c r="AP321" s="37">
        <f t="shared" si="76"/>
        <v>45.211360242681842</v>
      </c>
      <c r="AQ321" s="37">
        <f t="shared" si="65"/>
        <v>4</v>
      </c>
      <c r="AR321" s="49">
        <v>13012</v>
      </c>
      <c r="AS321" s="61">
        <v>1</v>
      </c>
    </row>
    <row r="322" spans="1:45" x14ac:dyDescent="0.2">
      <c r="A322" s="64" t="s">
        <v>367</v>
      </c>
      <c r="B322" s="41">
        <v>66373357</v>
      </c>
      <c r="C322" s="27"/>
      <c r="D322" s="42">
        <v>29920829</v>
      </c>
      <c r="E322" s="4">
        <f t="shared" si="69"/>
        <v>96294186</v>
      </c>
      <c r="F322" s="28">
        <f t="shared" si="77"/>
        <v>0.37415234145756504</v>
      </c>
      <c r="G322" s="41">
        <v>8110067</v>
      </c>
      <c r="H322" s="43"/>
      <c r="I322" s="43"/>
      <c r="J322" s="44">
        <v>1576283</v>
      </c>
      <c r="K322" s="44"/>
      <c r="L322" s="44"/>
      <c r="M322" s="44"/>
      <c r="N322" s="43"/>
      <c r="O322" s="44"/>
      <c r="P322" s="43"/>
      <c r="Q322" s="44"/>
      <c r="R322" s="50"/>
      <c r="S322" s="44">
        <v>7069769</v>
      </c>
      <c r="T322" s="44"/>
      <c r="U322" s="44"/>
      <c r="V322" s="41">
        <v>7069770</v>
      </c>
      <c r="W322" s="41">
        <v>6872834.9100000001</v>
      </c>
      <c r="X322" s="41">
        <v>4203334.3499999996</v>
      </c>
      <c r="Y322" s="41"/>
      <c r="Z322" s="41">
        <v>635644</v>
      </c>
      <c r="AA322" s="41"/>
      <c r="AB322" s="41"/>
      <c r="AC322" s="41"/>
      <c r="AD322" s="45"/>
      <c r="AF322" s="46"/>
      <c r="AG322" s="56">
        <f t="shared" si="66"/>
        <v>26256006.259999998</v>
      </c>
      <c r="AH322" s="30">
        <f t="shared" si="70"/>
        <v>9281696</v>
      </c>
      <c r="AI322" s="43">
        <f t="shared" si="67"/>
        <v>0</v>
      </c>
      <c r="AJ322" s="47">
        <f t="shared" si="68"/>
        <v>35537702.259999998</v>
      </c>
      <c r="AK322" s="1">
        <f t="shared" si="71"/>
        <v>131831888.25999999</v>
      </c>
      <c r="AL322" s="33">
        <f t="shared" si="72"/>
        <v>0.3603621984137434</v>
      </c>
      <c r="AM322" s="34">
        <f t="shared" si="73"/>
        <v>39.558050770281213</v>
      </c>
      <c r="AN322" s="35">
        <f t="shared" si="74"/>
        <v>13.984068938987072</v>
      </c>
      <c r="AO322" s="36">
        <f t="shared" si="75"/>
        <v>0</v>
      </c>
      <c r="AP322" s="37">
        <f t="shared" si="76"/>
        <v>36.905345728764971</v>
      </c>
      <c r="AQ322" s="37">
        <f t="shared" si="65"/>
        <v>7</v>
      </c>
      <c r="AR322" s="49">
        <v>96916</v>
      </c>
      <c r="AS322" s="61">
        <v>1</v>
      </c>
    </row>
    <row r="323" spans="1:45" x14ac:dyDescent="0.2">
      <c r="A323" s="64" t="s">
        <v>368</v>
      </c>
      <c r="B323" s="41">
        <v>107188032</v>
      </c>
      <c r="C323" s="27"/>
      <c r="D323" s="42">
        <v>36849914</v>
      </c>
      <c r="E323" s="4">
        <f t="shared" si="69"/>
        <v>144037946</v>
      </c>
      <c r="F323" s="28">
        <f t="shared" si="77"/>
        <v>0.55966135644615467</v>
      </c>
      <c r="G323" s="41">
        <v>13097155</v>
      </c>
      <c r="H323" s="43"/>
      <c r="I323" s="43"/>
      <c r="J323" s="44">
        <v>4958825</v>
      </c>
      <c r="K323" s="44"/>
      <c r="L323" s="44"/>
      <c r="M323" s="44"/>
      <c r="N323" s="43"/>
      <c r="O323" s="44"/>
      <c r="P323" s="43"/>
      <c r="Q323" s="44"/>
      <c r="R323" s="50"/>
      <c r="S323" s="44">
        <v>14325031</v>
      </c>
      <c r="T323" s="44"/>
      <c r="U323" s="44"/>
      <c r="V323" s="41">
        <v>14325031</v>
      </c>
      <c r="W323" s="41">
        <v>11099116.84</v>
      </c>
      <c r="X323" s="41">
        <v>3880193.47</v>
      </c>
      <c r="Y323" s="41"/>
      <c r="Z323" s="41">
        <v>7844095</v>
      </c>
      <c r="AA323" s="41"/>
      <c r="AB323" s="41"/>
      <c r="AC323" s="41"/>
      <c r="AD323" s="45"/>
      <c r="AF323" s="46"/>
      <c r="AG323" s="56">
        <f t="shared" si="66"/>
        <v>42401496.310000002</v>
      </c>
      <c r="AH323" s="30">
        <f t="shared" si="70"/>
        <v>27127951</v>
      </c>
      <c r="AI323" s="43">
        <f t="shared" si="67"/>
        <v>0</v>
      </c>
      <c r="AJ323" s="47">
        <f t="shared" si="68"/>
        <v>69529447.310000002</v>
      </c>
      <c r="AK323" s="1">
        <f t="shared" si="71"/>
        <v>213567393.31</v>
      </c>
      <c r="AL323" s="33">
        <f t="shared" si="72"/>
        <v>0.58378603521857952</v>
      </c>
      <c r="AM323" s="34">
        <f t="shared" si="73"/>
        <v>39.558050949195525</v>
      </c>
      <c r="AN323" s="35">
        <f t="shared" si="74"/>
        <v>25.308749954472532</v>
      </c>
      <c r="AO323" s="36">
        <f t="shared" si="75"/>
        <v>0</v>
      </c>
      <c r="AP323" s="37">
        <f t="shared" si="76"/>
        <v>48.271618167895838</v>
      </c>
      <c r="AQ323" s="37">
        <f t="shared" si="65"/>
        <v>7</v>
      </c>
      <c r="AR323" s="49">
        <v>289393</v>
      </c>
      <c r="AS323" s="61">
        <v>1</v>
      </c>
    </row>
    <row r="324" spans="1:45" x14ac:dyDescent="0.2">
      <c r="A324" s="64" t="s">
        <v>369</v>
      </c>
      <c r="B324" s="41">
        <v>59525027</v>
      </c>
      <c r="C324" s="27"/>
      <c r="D324" s="42">
        <v>23737012</v>
      </c>
      <c r="E324" s="4">
        <f t="shared" si="69"/>
        <v>83262039</v>
      </c>
      <c r="F324" s="28">
        <f t="shared" si="77"/>
        <v>0.32351576082050371</v>
      </c>
      <c r="G324" s="41">
        <v>7273279</v>
      </c>
      <c r="H324" s="43"/>
      <c r="I324" s="43"/>
      <c r="J324" s="44">
        <v>1050272</v>
      </c>
      <c r="K324" s="44"/>
      <c r="L324" s="44"/>
      <c r="M324" s="44"/>
      <c r="N324" s="43"/>
      <c r="O324" s="44"/>
      <c r="P324" s="43"/>
      <c r="Q324" s="44"/>
      <c r="R324" s="50"/>
      <c r="S324" s="44">
        <v>3071288</v>
      </c>
      <c r="T324" s="44"/>
      <c r="U324" s="44"/>
      <c r="V324" s="41">
        <v>3071288</v>
      </c>
      <c r="W324" s="41">
        <v>6163703.4000000004</v>
      </c>
      <c r="X324" s="41">
        <v>7038669.8899999997</v>
      </c>
      <c r="Y324" s="41"/>
      <c r="Z324" s="41">
        <v>2029569</v>
      </c>
      <c r="AA324" s="41"/>
      <c r="AB324" s="41"/>
      <c r="AC324" s="41"/>
      <c r="AD324" s="45"/>
      <c r="AF324" s="46"/>
      <c r="AG324" s="56">
        <f t="shared" si="66"/>
        <v>23546940.289999999</v>
      </c>
      <c r="AH324" s="30">
        <f t="shared" si="70"/>
        <v>6151129</v>
      </c>
      <c r="AI324" s="43">
        <f t="shared" si="67"/>
        <v>0</v>
      </c>
      <c r="AJ324" s="47">
        <f t="shared" si="68"/>
        <v>29698069.289999999</v>
      </c>
      <c r="AK324" s="1">
        <f t="shared" si="71"/>
        <v>112960108.28999999</v>
      </c>
      <c r="AL324" s="33">
        <f t="shared" si="72"/>
        <v>0.30877622625079226</v>
      </c>
      <c r="AM324" s="34">
        <f t="shared" si="73"/>
        <v>39.558050582656598</v>
      </c>
      <c r="AN324" s="35">
        <f t="shared" si="74"/>
        <v>10.333685358933142</v>
      </c>
      <c r="AO324" s="36">
        <f t="shared" si="75"/>
        <v>0</v>
      </c>
      <c r="AP324" s="37">
        <f t="shared" si="76"/>
        <v>35.668198433141903</v>
      </c>
      <c r="AQ324" s="37">
        <f t="shared" si="65"/>
        <v>7</v>
      </c>
      <c r="AR324" s="49">
        <v>43155</v>
      </c>
      <c r="AS324" s="61">
        <v>0</v>
      </c>
    </row>
    <row r="325" spans="1:45" x14ac:dyDescent="0.2">
      <c r="A325" s="64" t="s">
        <v>370</v>
      </c>
      <c r="B325" s="41">
        <v>77152397</v>
      </c>
      <c r="C325" s="27"/>
      <c r="D325" s="42">
        <v>29399173</v>
      </c>
      <c r="E325" s="4">
        <f t="shared" si="69"/>
        <v>106551570</v>
      </c>
      <c r="F325" s="28">
        <f t="shared" si="77"/>
        <v>0.41400754352375585</v>
      </c>
      <c r="G325" s="41">
        <v>9427143</v>
      </c>
      <c r="H325" s="43"/>
      <c r="I325" s="43"/>
      <c r="J325" s="44">
        <v>2646362</v>
      </c>
      <c r="K325" s="44"/>
      <c r="L325" s="44"/>
      <c r="M325" s="44"/>
      <c r="N325" s="43"/>
      <c r="O325" s="44"/>
      <c r="P325" s="43"/>
      <c r="Q325" s="44"/>
      <c r="R325" s="50"/>
      <c r="S325" s="44">
        <v>8310375</v>
      </c>
      <c r="T325" s="44"/>
      <c r="U325" s="44"/>
      <c r="V325" s="41">
        <v>8310376</v>
      </c>
      <c r="W325" s="41">
        <v>7988984</v>
      </c>
      <c r="X325" s="41">
        <v>4793482.6500000004</v>
      </c>
      <c r="Y325" s="41"/>
      <c r="Z325" s="41">
        <v>4751172</v>
      </c>
      <c r="AA325" s="41"/>
      <c r="AB325" s="41"/>
      <c r="AC325" s="41"/>
      <c r="AD325" s="45"/>
      <c r="AF325" s="46"/>
      <c r="AG325" s="56">
        <f t="shared" si="66"/>
        <v>30519985.649999999</v>
      </c>
      <c r="AH325" s="30">
        <f t="shared" si="70"/>
        <v>15707909</v>
      </c>
      <c r="AI325" s="43">
        <f t="shared" si="67"/>
        <v>0</v>
      </c>
      <c r="AJ325" s="47">
        <f t="shared" si="68"/>
        <v>46227894.649999999</v>
      </c>
      <c r="AK325" s="1">
        <f t="shared" si="71"/>
        <v>152779464.65000001</v>
      </c>
      <c r="AL325" s="33">
        <f t="shared" si="72"/>
        <v>0.41762235586861196</v>
      </c>
      <c r="AM325" s="34">
        <f t="shared" si="73"/>
        <v>39.558052421883922</v>
      </c>
      <c r="AN325" s="35">
        <f t="shared" si="74"/>
        <v>20.359586494765676</v>
      </c>
      <c r="AO325" s="36">
        <f t="shared" si="75"/>
        <v>0</v>
      </c>
      <c r="AP325" s="37">
        <f t="shared" si="76"/>
        <v>43.385465507453333</v>
      </c>
      <c r="AQ325" s="37">
        <f t="shared" si="65"/>
        <v>7</v>
      </c>
      <c r="AR325" s="49">
        <v>134267</v>
      </c>
      <c r="AS325" s="61">
        <v>1</v>
      </c>
    </row>
    <row r="326" spans="1:45" x14ac:dyDescent="0.2">
      <c r="A326" s="64" t="s">
        <v>371</v>
      </c>
      <c r="B326" s="41">
        <v>75559002</v>
      </c>
      <c r="C326" s="27"/>
      <c r="D326" s="42">
        <v>36564205</v>
      </c>
      <c r="E326" s="4">
        <f t="shared" si="69"/>
        <v>112123207</v>
      </c>
      <c r="F326" s="28">
        <f t="shared" si="77"/>
        <v>0.43565621325031245</v>
      </c>
      <c r="G326" s="41">
        <v>9232448</v>
      </c>
      <c r="H326" s="43"/>
      <c r="I326" s="43"/>
      <c r="J326" s="44"/>
      <c r="K326" s="44"/>
      <c r="L326" s="44"/>
      <c r="M326" s="44"/>
      <c r="N326" s="43"/>
      <c r="O326" s="44"/>
      <c r="P326" s="43"/>
      <c r="Q326" s="44"/>
      <c r="R326" s="50"/>
      <c r="S326" s="44">
        <v>8942496</v>
      </c>
      <c r="T326" s="44"/>
      <c r="U326" s="44"/>
      <c r="V326" s="41">
        <v>8942498</v>
      </c>
      <c r="W326" s="41">
        <v>7823990.9299999997</v>
      </c>
      <c r="X326" s="41">
        <v>3890733.27</v>
      </c>
      <c r="Y326" s="41"/>
      <c r="Z326" s="41"/>
      <c r="AA326" s="41"/>
      <c r="AB326" s="41"/>
      <c r="AC326" s="41"/>
      <c r="AD326" s="45"/>
      <c r="AF326" s="46"/>
      <c r="AG326" s="56">
        <f t="shared" si="66"/>
        <v>29889670.199999999</v>
      </c>
      <c r="AH326" s="30">
        <f t="shared" si="70"/>
        <v>8942496</v>
      </c>
      <c r="AI326" s="43">
        <f t="shared" si="67"/>
        <v>0</v>
      </c>
      <c r="AJ326" s="47">
        <f t="shared" si="68"/>
        <v>38832166.200000003</v>
      </c>
      <c r="AK326" s="1">
        <f t="shared" si="71"/>
        <v>150955373.19999999</v>
      </c>
      <c r="AL326" s="33">
        <f t="shared" si="72"/>
        <v>0.41263620560022374</v>
      </c>
      <c r="AM326" s="34">
        <f t="shared" si="73"/>
        <v>39.558053188685577</v>
      </c>
      <c r="AN326" s="35">
        <f t="shared" si="74"/>
        <v>11.835116615224749</v>
      </c>
      <c r="AO326" s="36">
        <f t="shared" si="75"/>
        <v>0</v>
      </c>
      <c r="AP326" s="37">
        <f t="shared" si="76"/>
        <v>34.633477973922027</v>
      </c>
      <c r="AQ326" s="37">
        <f t="shared" si="65"/>
        <v>5</v>
      </c>
      <c r="AR326" s="49">
        <v>126054</v>
      </c>
      <c r="AS326" s="61">
        <v>1</v>
      </c>
    </row>
    <row r="327" spans="1:45" x14ac:dyDescent="0.2">
      <c r="A327" s="64" t="s">
        <v>372</v>
      </c>
      <c r="B327" s="41">
        <v>63930919</v>
      </c>
      <c r="C327" s="27"/>
      <c r="D327" s="42">
        <v>28554714</v>
      </c>
      <c r="E327" s="4">
        <f t="shared" si="69"/>
        <v>92485633</v>
      </c>
      <c r="F327" s="28">
        <f t="shared" si="77"/>
        <v>0.3593541580811021</v>
      </c>
      <c r="G327" s="41">
        <v>7811629</v>
      </c>
      <c r="H327" s="43"/>
      <c r="I327" s="43"/>
      <c r="J327" s="44">
        <v>2415889</v>
      </c>
      <c r="K327" s="44"/>
      <c r="L327" s="44"/>
      <c r="M327" s="44"/>
      <c r="N327" s="43"/>
      <c r="O327" s="44"/>
      <c r="P327" s="43"/>
      <c r="Q327" s="44"/>
      <c r="R327" s="50"/>
      <c r="S327" s="44">
        <v>4106999</v>
      </c>
      <c r="T327" s="44"/>
      <c r="U327" s="44"/>
      <c r="V327" s="41">
        <v>4106998</v>
      </c>
      <c r="W327" s="41">
        <v>6619925.0800000001</v>
      </c>
      <c r="X327" s="41">
        <v>6751272.3099999996</v>
      </c>
      <c r="Y327" s="41"/>
      <c r="Z327" s="41"/>
      <c r="AA327" s="41"/>
      <c r="AB327" s="41"/>
      <c r="AC327" s="41"/>
      <c r="AD327" s="45"/>
      <c r="AF327" s="46"/>
      <c r="AG327" s="56">
        <f t="shared" si="66"/>
        <v>25289824.389999997</v>
      </c>
      <c r="AH327" s="30">
        <f t="shared" si="70"/>
        <v>6522888</v>
      </c>
      <c r="AI327" s="43">
        <f t="shared" si="67"/>
        <v>0</v>
      </c>
      <c r="AJ327" s="47">
        <f t="shared" si="68"/>
        <v>31812712.389999997</v>
      </c>
      <c r="AK327" s="1">
        <f t="shared" si="71"/>
        <v>124298345.39</v>
      </c>
      <c r="AL327" s="33">
        <f t="shared" si="72"/>
        <v>0.33976927430176207</v>
      </c>
      <c r="AM327" s="34">
        <f t="shared" si="73"/>
        <v>39.558049196821329</v>
      </c>
      <c r="AN327" s="35">
        <f t="shared" si="74"/>
        <v>10.203025550125441</v>
      </c>
      <c r="AO327" s="36">
        <f t="shared" si="75"/>
        <v>0</v>
      </c>
      <c r="AP327" s="37">
        <f t="shared" si="76"/>
        <v>34.397464079637103</v>
      </c>
      <c r="AQ327" s="37">
        <f t="shared" si="65"/>
        <v>6</v>
      </c>
      <c r="AR327" s="49">
        <v>87458</v>
      </c>
      <c r="AS327" s="61">
        <v>0</v>
      </c>
    </row>
    <row r="328" spans="1:45" x14ac:dyDescent="0.2">
      <c r="A328" s="64" t="s">
        <v>373</v>
      </c>
      <c r="B328" s="41">
        <v>91247712</v>
      </c>
      <c r="C328" s="27"/>
      <c r="D328" s="42">
        <v>33318485</v>
      </c>
      <c r="E328" s="4">
        <f t="shared" si="69"/>
        <v>124566197</v>
      </c>
      <c r="F328" s="28">
        <f t="shared" si="77"/>
        <v>0.48400361652171109</v>
      </c>
      <c r="G328" s="41">
        <v>11149429</v>
      </c>
      <c r="H328" s="43"/>
      <c r="I328" s="43"/>
      <c r="J328" s="44">
        <v>5344761</v>
      </c>
      <c r="K328" s="44"/>
      <c r="L328" s="44"/>
      <c r="M328" s="44"/>
      <c r="N328" s="43"/>
      <c r="O328" s="44"/>
      <c r="P328" s="43"/>
      <c r="Q328" s="44"/>
      <c r="R328" s="50"/>
      <c r="S328" s="44">
        <v>9994800</v>
      </c>
      <c r="T328" s="44"/>
      <c r="U328" s="44"/>
      <c r="V328" s="41">
        <v>9994800</v>
      </c>
      <c r="W328" s="41">
        <v>9448527.1099999994</v>
      </c>
      <c r="X328" s="41">
        <v>5503059.8300000001</v>
      </c>
      <c r="Y328" s="41"/>
      <c r="Z328" s="41">
        <v>9441462</v>
      </c>
      <c r="AA328" s="41"/>
      <c r="AB328" s="41"/>
      <c r="AC328" s="41"/>
      <c r="AD328" s="45"/>
      <c r="AF328" s="46"/>
      <c r="AG328" s="56">
        <f t="shared" si="66"/>
        <v>36095815.939999998</v>
      </c>
      <c r="AH328" s="30">
        <f t="shared" si="70"/>
        <v>24781023</v>
      </c>
      <c r="AI328" s="43">
        <f t="shared" si="67"/>
        <v>0</v>
      </c>
      <c r="AJ328" s="47">
        <f t="shared" si="68"/>
        <v>60876838.939999998</v>
      </c>
      <c r="AK328" s="1">
        <f t="shared" si="71"/>
        <v>185443035.94</v>
      </c>
      <c r="AL328" s="33">
        <f t="shared" si="72"/>
        <v>0.50690816155239393</v>
      </c>
      <c r="AM328" s="34">
        <f t="shared" si="73"/>
        <v>39.558050441856558</v>
      </c>
      <c r="AN328" s="35">
        <f t="shared" si="74"/>
        <v>27.157966437558457</v>
      </c>
      <c r="AO328" s="36">
        <f t="shared" si="75"/>
        <v>0</v>
      </c>
      <c r="AP328" s="37">
        <f t="shared" si="76"/>
        <v>48.871074501857031</v>
      </c>
      <c r="AQ328" s="37">
        <f t="shared" si="65"/>
        <v>7</v>
      </c>
      <c r="AR328" s="49">
        <v>214004</v>
      </c>
      <c r="AS328" s="61">
        <v>0</v>
      </c>
    </row>
    <row r="329" spans="1:45" x14ac:dyDescent="0.2">
      <c r="A329" s="64" t="s">
        <v>374</v>
      </c>
      <c r="B329" s="41">
        <v>96786952</v>
      </c>
      <c r="C329" s="27"/>
      <c r="D329" s="42">
        <v>45545462</v>
      </c>
      <c r="E329" s="4">
        <f t="shared" si="69"/>
        <v>142332414</v>
      </c>
      <c r="F329" s="28">
        <f t="shared" si="77"/>
        <v>0.55303448915812548</v>
      </c>
      <c r="G329" s="41">
        <v>11826261</v>
      </c>
      <c r="H329" s="43"/>
      <c r="I329" s="43"/>
      <c r="J329" s="44">
        <v>2485610</v>
      </c>
      <c r="K329" s="44"/>
      <c r="L329" s="44"/>
      <c r="M329" s="44"/>
      <c r="N329" s="43"/>
      <c r="O329" s="44"/>
      <c r="P329" s="43"/>
      <c r="Q329" s="44"/>
      <c r="R329" s="50"/>
      <c r="S329" s="44">
        <v>12685819</v>
      </c>
      <c r="T329" s="44"/>
      <c r="U329" s="44"/>
      <c r="V329" s="41">
        <v>12685818</v>
      </c>
      <c r="W329" s="41">
        <v>10022104.859999999</v>
      </c>
      <c r="X329" s="41">
        <v>3752847.47</v>
      </c>
      <c r="Y329" s="41"/>
      <c r="Z329" s="41"/>
      <c r="AA329" s="41"/>
      <c r="AB329" s="41"/>
      <c r="AC329" s="41"/>
      <c r="AD329" s="45"/>
      <c r="AF329" s="46"/>
      <c r="AG329" s="56">
        <f t="shared" si="66"/>
        <v>38287031.329999998</v>
      </c>
      <c r="AH329" s="30">
        <f t="shared" si="70"/>
        <v>15171429</v>
      </c>
      <c r="AI329" s="43">
        <f t="shared" si="67"/>
        <v>0</v>
      </c>
      <c r="AJ329" s="47">
        <f t="shared" si="68"/>
        <v>53458460.329999998</v>
      </c>
      <c r="AK329" s="1">
        <f t="shared" si="71"/>
        <v>195790874.32999998</v>
      </c>
      <c r="AL329" s="33">
        <f t="shared" si="72"/>
        <v>0.53519395674404158</v>
      </c>
      <c r="AM329" s="34">
        <f t="shared" si="73"/>
        <v>39.558050479779546</v>
      </c>
      <c r="AN329" s="35">
        <f t="shared" si="74"/>
        <v>15.675076739682844</v>
      </c>
      <c r="AO329" s="36">
        <f t="shared" si="75"/>
        <v>0</v>
      </c>
      <c r="AP329" s="37">
        <f t="shared" si="76"/>
        <v>37.558879827612564</v>
      </c>
      <c r="AQ329" s="37">
        <f t="shared" ref="AQ329:AQ343" si="78">COUNT(G329:AF329)</f>
        <v>6</v>
      </c>
      <c r="AR329" s="49">
        <v>217423</v>
      </c>
      <c r="AS329" s="61">
        <v>1</v>
      </c>
    </row>
    <row r="330" spans="1:45" x14ac:dyDescent="0.2">
      <c r="A330" s="64" t="s">
        <v>375</v>
      </c>
      <c r="B330" s="41">
        <v>416952068</v>
      </c>
      <c r="C330" s="27"/>
      <c r="D330" s="42">
        <v>98806440</v>
      </c>
      <c r="E330" s="4">
        <f t="shared" si="69"/>
        <v>515758508</v>
      </c>
      <c r="F330" s="28">
        <f t="shared" si="77"/>
        <v>2.0039865480026</v>
      </c>
      <c r="G330" s="41">
        <v>50946786</v>
      </c>
      <c r="H330" s="43"/>
      <c r="I330" s="43"/>
      <c r="J330" s="44">
        <v>23834590</v>
      </c>
      <c r="K330" s="44"/>
      <c r="L330" s="44"/>
      <c r="M330" s="44"/>
      <c r="N330" s="43"/>
      <c r="O330" s="44"/>
      <c r="P330" s="43"/>
      <c r="Q330" s="44"/>
      <c r="R330" s="50"/>
      <c r="S330" s="44">
        <v>31787130</v>
      </c>
      <c r="T330" s="44"/>
      <c r="U330" s="44"/>
      <c r="V330" s="41">
        <v>31787131</v>
      </c>
      <c r="W330" s="41">
        <v>43174593.789999999</v>
      </c>
      <c r="X330" s="41">
        <v>39029600.009999998</v>
      </c>
      <c r="Y330" s="41"/>
      <c r="Z330" s="41">
        <v>27200017</v>
      </c>
      <c r="AA330" s="41"/>
      <c r="AB330" s="41"/>
      <c r="AC330" s="41"/>
      <c r="AD330" s="45"/>
      <c r="AF330" s="46"/>
      <c r="AG330" s="56">
        <f t="shared" si="66"/>
        <v>164938110.79999998</v>
      </c>
      <c r="AH330" s="30">
        <f t="shared" si="70"/>
        <v>82821737</v>
      </c>
      <c r="AI330" s="43">
        <f t="shared" si="67"/>
        <v>0</v>
      </c>
      <c r="AJ330" s="47">
        <f t="shared" si="68"/>
        <v>247759847.79999998</v>
      </c>
      <c r="AK330" s="1">
        <f t="shared" si="71"/>
        <v>763518355.79999995</v>
      </c>
      <c r="AL330" s="33">
        <f t="shared" si="72"/>
        <v>2.0870758725893013</v>
      </c>
      <c r="AM330" s="34">
        <f t="shared" si="73"/>
        <v>39.558050782949941</v>
      </c>
      <c r="AN330" s="35">
        <f t="shared" si="74"/>
        <v>19.863611037420252</v>
      </c>
      <c r="AO330" s="36">
        <f t="shared" si="75"/>
        <v>0</v>
      </c>
      <c r="AP330" s="37">
        <f t="shared" si="76"/>
        <v>48.037956515881653</v>
      </c>
      <c r="AQ330" s="37">
        <f t="shared" si="78"/>
        <v>7</v>
      </c>
      <c r="AR330" s="49">
        <v>1627501</v>
      </c>
      <c r="AS330" s="61">
        <v>0</v>
      </c>
    </row>
    <row r="331" spans="1:45" x14ac:dyDescent="0.2">
      <c r="A331" s="64" t="s">
        <v>376</v>
      </c>
      <c r="B331" s="41">
        <v>68228747</v>
      </c>
      <c r="C331" s="27"/>
      <c r="D331" s="42">
        <v>30506375</v>
      </c>
      <c r="E331" s="4">
        <f t="shared" si="69"/>
        <v>98735122</v>
      </c>
      <c r="F331" s="28">
        <f t="shared" si="77"/>
        <v>0.38363663077642451</v>
      </c>
      <c r="G331" s="41">
        <v>8336774</v>
      </c>
      <c r="H331" s="43"/>
      <c r="I331" s="43"/>
      <c r="J331" s="44">
        <v>5678553</v>
      </c>
      <c r="K331" s="44"/>
      <c r="L331" s="44"/>
      <c r="M331" s="44"/>
      <c r="N331" s="43"/>
      <c r="O331" s="44"/>
      <c r="P331" s="43"/>
      <c r="Q331" s="44"/>
      <c r="R331" s="50"/>
      <c r="S331" s="44">
        <v>2292433</v>
      </c>
      <c r="T331" s="44"/>
      <c r="U331" s="44"/>
      <c r="V331" s="41">
        <v>2292433</v>
      </c>
      <c r="W331" s="41">
        <v>7064956.9800000004</v>
      </c>
      <c r="X331" s="41">
        <v>16400029</v>
      </c>
      <c r="Y331" s="41"/>
      <c r="Z331" s="41">
        <v>8814402</v>
      </c>
      <c r="AA331" s="41"/>
      <c r="AB331" s="41"/>
      <c r="AC331" s="41"/>
      <c r="AD331" s="45"/>
      <c r="AF331" s="46"/>
      <c r="AG331" s="56">
        <f t="shared" si="66"/>
        <v>34094192.980000004</v>
      </c>
      <c r="AH331" s="30">
        <f t="shared" si="70"/>
        <v>16785388</v>
      </c>
      <c r="AI331" s="43">
        <f t="shared" si="67"/>
        <v>0</v>
      </c>
      <c r="AJ331" s="47">
        <f t="shared" si="68"/>
        <v>50879580.980000004</v>
      </c>
      <c r="AK331" s="1">
        <f t="shared" si="71"/>
        <v>149614702.98000002</v>
      </c>
      <c r="AL331" s="33">
        <f t="shared" si="72"/>
        <v>0.40897148628076591</v>
      </c>
      <c r="AM331" s="34">
        <f t="shared" si="73"/>
        <v>49.970422262041545</v>
      </c>
      <c r="AN331" s="35">
        <f t="shared" si="74"/>
        <v>24.60163602300948</v>
      </c>
      <c r="AO331" s="36">
        <f t="shared" si="75"/>
        <v>0</v>
      </c>
      <c r="AP331" s="37">
        <f t="shared" si="76"/>
        <v>51.53139019770493</v>
      </c>
      <c r="AQ331" s="37">
        <f t="shared" si="78"/>
        <v>7</v>
      </c>
      <c r="AR331" s="49">
        <v>104588</v>
      </c>
      <c r="AS331" s="61">
        <v>1</v>
      </c>
    </row>
    <row r="332" spans="1:45" x14ac:dyDescent="0.2">
      <c r="A332" s="64" t="s">
        <v>377</v>
      </c>
      <c r="B332" s="41">
        <v>60850642</v>
      </c>
      <c r="C332" s="27"/>
      <c r="D332" s="42">
        <v>34024616</v>
      </c>
      <c r="E332" s="4">
        <f t="shared" si="69"/>
        <v>94875258</v>
      </c>
      <c r="F332" s="28">
        <f t="shared" si="77"/>
        <v>0.36863907782647004</v>
      </c>
      <c r="G332" s="41">
        <v>7435254</v>
      </c>
      <c r="H332" s="43"/>
      <c r="I332" s="43"/>
      <c r="J332" s="44">
        <v>1363256</v>
      </c>
      <c r="K332" s="44"/>
      <c r="L332" s="44"/>
      <c r="M332" s="44"/>
      <c r="N332" s="43"/>
      <c r="O332" s="44"/>
      <c r="P332" s="43"/>
      <c r="Q332" s="44"/>
      <c r="R332" s="50"/>
      <c r="S332" s="44">
        <v>4582269</v>
      </c>
      <c r="T332" s="44"/>
      <c r="U332" s="44"/>
      <c r="V332" s="41">
        <v>4582266</v>
      </c>
      <c r="W332" s="41">
        <v>6300968.2699999996</v>
      </c>
      <c r="X332" s="41">
        <v>5752837.3300000001</v>
      </c>
      <c r="Y332" s="41"/>
      <c r="Z332" s="41">
        <v>791357</v>
      </c>
      <c r="AA332" s="41"/>
      <c r="AB332" s="41"/>
      <c r="AC332" s="41"/>
      <c r="AD332" s="45"/>
      <c r="AF332" s="46"/>
      <c r="AG332" s="56">
        <f t="shared" si="66"/>
        <v>24071325.600000001</v>
      </c>
      <c r="AH332" s="30">
        <f t="shared" si="70"/>
        <v>6736882</v>
      </c>
      <c r="AI332" s="43">
        <f t="shared" si="67"/>
        <v>0</v>
      </c>
      <c r="AJ332" s="47">
        <f t="shared" si="68"/>
        <v>30808207.600000001</v>
      </c>
      <c r="AK332" s="1">
        <f t="shared" si="71"/>
        <v>125683465.59999999</v>
      </c>
      <c r="AL332" s="33">
        <f t="shared" si="72"/>
        <v>0.34355549757847409</v>
      </c>
      <c r="AM332" s="34">
        <f t="shared" si="73"/>
        <v>39.55804706218219</v>
      </c>
      <c r="AN332" s="35">
        <f t="shared" si="74"/>
        <v>11.071176537463648</v>
      </c>
      <c r="AO332" s="36">
        <f t="shared" si="75"/>
        <v>0</v>
      </c>
      <c r="AP332" s="37">
        <f t="shared" si="76"/>
        <v>32.472330773530018</v>
      </c>
      <c r="AQ332" s="37">
        <f t="shared" si="78"/>
        <v>7</v>
      </c>
      <c r="AR332" s="49">
        <v>71757</v>
      </c>
      <c r="AS332" s="61">
        <v>1</v>
      </c>
    </row>
    <row r="333" spans="1:45" x14ac:dyDescent="0.2">
      <c r="A333" s="64" t="s">
        <v>378</v>
      </c>
      <c r="B333" s="41">
        <v>87952504</v>
      </c>
      <c r="C333" s="27"/>
      <c r="D333" s="42">
        <v>38799904</v>
      </c>
      <c r="E333" s="4">
        <f t="shared" si="69"/>
        <v>126752408</v>
      </c>
      <c r="F333" s="28">
        <f t="shared" si="77"/>
        <v>0.49249816846247191</v>
      </c>
      <c r="G333" s="41">
        <v>10746793</v>
      </c>
      <c r="H333" s="43"/>
      <c r="I333" s="43"/>
      <c r="J333" s="44">
        <v>5511954</v>
      </c>
      <c r="K333" s="44"/>
      <c r="L333" s="44"/>
      <c r="M333" s="44"/>
      <c r="N333" s="43"/>
      <c r="O333" s="44"/>
      <c r="P333" s="43"/>
      <c r="Q333" s="44"/>
      <c r="R333" s="50"/>
      <c r="S333" s="44">
        <v>5295330</v>
      </c>
      <c r="T333" s="44"/>
      <c r="U333" s="44"/>
      <c r="V333" s="41">
        <v>5295330</v>
      </c>
      <c r="W333" s="41">
        <v>9107314.5800000001</v>
      </c>
      <c r="X333" s="41">
        <v>9642859.1099999994</v>
      </c>
      <c r="Y333" s="41"/>
      <c r="Z333" s="41">
        <v>9366538</v>
      </c>
      <c r="AA333" s="41"/>
      <c r="AB333" s="41"/>
      <c r="AC333" s="41"/>
      <c r="AD333" s="45"/>
      <c r="AF333" s="46"/>
      <c r="AG333" s="56">
        <f t="shared" si="66"/>
        <v>34792296.689999998</v>
      </c>
      <c r="AH333" s="30">
        <f t="shared" si="70"/>
        <v>20173822</v>
      </c>
      <c r="AI333" s="43">
        <f t="shared" si="67"/>
        <v>0</v>
      </c>
      <c r="AJ333" s="47">
        <f t="shared" si="68"/>
        <v>54966118.689999998</v>
      </c>
      <c r="AK333" s="1">
        <f t="shared" si="71"/>
        <v>181718526.69</v>
      </c>
      <c r="AL333" s="33">
        <f t="shared" si="72"/>
        <v>0.49672722309313988</v>
      </c>
      <c r="AM333" s="34">
        <f t="shared" si="73"/>
        <v>39.558051343256807</v>
      </c>
      <c r="AN333" s="35">
        <f t="shared" si="74"/>
        <v>22.93717754755453</v>
      </c>
      <c r="AO333" s="36">
        <f t="shared" si="75"/>
        <v>0</v>
      </c>
      <c r="AP333" s="37">
        <f t="shared" si="76"/>
        <v>43.364950265875812</v>
      </c>
      <c r="AQ333" s="37">
        <f t="shared" si="78"/>
        <v>7</v>
      </c>
      <c r="AR333" s="49">
        <v>131915</v>
      </c>
      <c r="AS333" s="61">
        <v>0</v>
      </c>
    </row>
    <row r="334" spans="1:45" x14ac:dyDescent="0.2">
      <c r="A334" s="64" t="s">
        <v>379</v>
      </c>
      <c r="B334" s="41">
        <v>68117239</v>
      </c>
      <c r="C334" s="27"/>
      <c r="D334" s="42">
        <v>31361933</v>
      </c>
      <c r="E334" s="4">
        <f t="shared" si="69"/>
        <v>99479172</v>
      </c>
      <c r="F334" s="28">
        <f t="shared" si="77"/>
        <v>0.38652764695533998</v>
      </c>
      <c r="G334" s="41">
        <v>8323149</v>
      </c>
      <c r="H334" s="43"/>
      <c r="I334" s="43"/>
      <c r="J334" s="44">
        <v>2209520</v>
      </c>
      <c r="K334" s="44"/>
      <c r="L334" s="44"/>
      <c r="M334" s="44"/>
      <c r="N334" s="43"/>
      <c r="O334" s="44"/>
      <c r="P334" s="43"/>
      <c r="Q334" s="44"/>
      <c r="R334" s="50"/>
      <c r="S334" s="44">
        <v>5198307</v>
      </c>
      <c r="T334" s="44"/>
      <c r="U334" s="44"/>
      <c r="V334" s="41">
        <v>5198308</v>
      </c>
      <c r="W334" s="41">
        <v>7053410.5499999998</v>
      </c>
      <c r="X334" s="41">
        <v>6370983.8899999997</v>
      </c>
      <c r="Y334" s="41"/>
      <c r="Z334" s="41">
        <v>2479734</v>
      </c>
      <c r="AA334" s="41"/>
      <c r="AB334" s="41"/>
      <c r="AC334" s="41"/>
      <c r="AD334" s="45"/>
      <c r="AF334" s="46"/>
      <c r="AG334" s="56">
        <f t="shared" si="66"/>
        <v>26945851.440000001</v>
      </c>
      <c r="AH334" s="30">
        <f t="shared" si="70"/>
        <v>9887561</v>
      </c>
      <c r="AI334" s="43">
        <f t="shared" si="67"/>
        <v>0</v>
      </c>
      <c r="AJ334" s="47">
        <f t="shared" si="68"/>
        <v>36833412.439999998</v>
      </c>
      <c r="AK334" s="1">
        <f t="shared" si="71"/>
        <v>136312584.44</v>
      </c>
      <c r="AL334" s="33">
        <f t="shared" si="72"/>
        <v>0.37261017230807458</v>
      </c>
      <c r="AM334" s="34">
        <f t="shared" si="73"/>
        <v>39.558049967351145</v>
      </c>
      <c r="AN334" s="35">
        <f t="shared" si="74"/>
        <v>14.515504658079287</v>
      </c>
      <c r="AO334" s="36">
        <f t="shared" si="75"/>
        <v>0</v>
      </c>
      <c r="AP334" s="37">
        <f t="shared" si="76"/>
        <v>37.026255546236349</v>
      </c>
      <c r="AQ334" s="37">
        <f t="shared" si="78"/>
        <v>7</v>
      </c>
      <c r="AR334" s="49">
        <v>90817</v>
      </c>
      <c r="AS334" s="61">
        <v>1</v>
      </c>
    </row>
    <row r="335" spans="1:45" x14ac:dyDescent="0.2">
      <c r="A335" s="64" t="s">
        <v>380</v>
      </c>
      <c r="B335" s="41">
        <v>55499795</v>
      </c>
      <c r="C335" s="27"/>
      <c r="D335" s="42">
        <v>26200476</v>
      </c>
      <c r="E335" s="4">
        <f t="shared" si="69"/>
        <v>81700271</v>
      </c>
      <c r="F335" s="28">
        <f t="shared" si="77"/>
        <v>0.31744749046809118</v>
      </c>
      <c r="G335" s="41">
        <v>6781442</v>
      </c>
      <c r="H335" s="43"/>
      <c r="I335" s="43"/>
      <c r="J335" s="44"/>
      <c r="K335" s="44"/>
      <c r="L335" s="44"/>
      <c r="M335" s="44"/>
      <c r="N335" s="43"/>
      <c r="O335" s="44"/>
      <c r="P335" s="43"/>
      <c r="Q335" s="44"/>
      <c r="R335" s="50"/>
      <c r="S335" s="44">
        <v>6180176</v>
      </c>
      <c r="T335" s="44"/>
      <c r="U335" s="44"/>
      <c r="V335" s="41">
        <v>6180175</v>
      </c>
      <c r="W335" s="41">
        <v>5746898.25</v>
      </c>
      <c r="X335" s="41">
        <v>3246122.07</v>
      </c>
      <c r="Y335" s="41"/>
      <c r="Z335" s="41"/>
      <c r="AA335" s="41"/>
      <c r="AB335" s="41"/>
      <c r="AC335" s="41"/>
      <c r="AD335" s="45"/>
      <c r="AF335" s="46"/>
      <c r="AG335" s="56">
        <f t="shared" si="66"/>
        <v>21954637.32</v>
      </c>
      <c r="AH335" s="30">
        <f t="shared" si="70"/>
        <v>6180176</v>
      </c>
      <c r="AI335" s="43">
        <f t="shared" si="67"/>
        <v>0</v>
      </c>
      <c r="AJ335" s="47">
        <f t="shared" si="68"/>
        <v>28134813.32</v>
      </c>
      <c r="AK335" s="1">
        <f t="shared" si="71"/>
        <v>109835084.31999999</v>
      </c>
      <c r="AL335" s="33">
        <f t="shared" si="72"/>
        <v>0.30023397958507003</v>
      </c>
      <c r="AM335" s="34">
        <f t="shared" si="73"/>
        <v>39.558051196405316</v>
      </c>
      <c r="AN335" s="35">
        <f t="shared" si="74"/>
        <v>11.135493383353937</v>
      </c>
      <c r="AO335" s="36">
        <f t="shared" si="75"/>
        <v>0</v>
      </c>
      <c r="AP335" s="37">
        <f t="shared" si="76"/>
        <v>34.436621783053816</v>
      </c>
      <c r="AQ335" s="37">
        <f t="shared" si="78"/>
        <v>5</v>
      </c>
      <c r="AR335" s="49">
        <v>62969</v>
      </c>
      <c r="AS335" s="61">
        <v>1</v>
      </c>
    </row>
    <row r="336" spans="1:45" x14ac:dyDescent="0.2">
      <c r="A336" s="64" t="s">
        <v>381</v>
      </c>
      <c r="B336" s="41">
        <v>56360845</v>
      </c>
      <c r="C336" s="27"/>
      <c r="D336" s="42">
        <v>23509471</v>
      </c>
      <c r="E336" s="4">
        <f t="shared" si="69"/>
        <v>79870316</v>
      </c>
      <c r="F336" s="28">
        <f t="shared" si="77"/>
        <v>0.3103371759573898</v>
      </c>
      <c r="G336" s="41">
        <v>6886652</v>
      </c>
      <c r="H336" s="43"/>
      <c r="I336" s="43"/>
      <c r="J336" s="44"/>
      <c r="K336" s="44"/>
      <c r="L336" s="44"/>
      <c r="M336" s="44"/>
      <c r="N336" s="43"/>
      <c r="O336" s="44"/>
      <c r="P336" s="43"/>
      <c r="Q336" s="44"/>
      <c r="R336" s="50"/>
      <c r="S336" s="44">
        <v>4318810</v>
      </c>
      <c r="T336" s="44"/>
      <c r="U336" s="44"/>
      <c r="V336" s="41">
        <v>4318809</v>
      </c>
      <c r="W336" s="41">
        <v>5836058.3099999996</v>
      </c>
      <c r="X336" s="41">
        <v>5253732.04</v>
      </c>
      <c r="Y336" s="41"/>
      <c r="Z336" s="41"/>
      <c r="AA336" s="41"/>
      <c r="AB336" s="41"/>
      <c r="AC336" s="41"/>
      <c r="AD336" s="45"/>
      <c r="AF336" s="46"/>
      <c r="AG336" s="56">
        <f t="shared" si="66"/>
        <v>22295251.349999998</v>
      </c>
      <c r="AH336" s="30">
        <f t="shared" si="70"/>
        <v>4318810</v>
      </c>
      <c r="AI336" s="43">
        <f t="shared" si="67"/>
        <v>0</v>
      </c>
      <c r="AJ336" s="47">
        <f t="shared" si="68"/>
        <v>26614061.349999998</v>
      </c>
      <c r="AK336" s="1">
        <f t="shared" si="71"/>
        <v>106484377.34999999</v>
      </c>
      <c r="AL336" s="33">
        <f t="shared" si="72"/>
        <v>0.29107482889788527</v>
      </c>
      <c r="AM336" s="34">
        <f t="shared" si="73"/>
        <v>39.558050185372487</v>
      </c>
      <c r="AN336" s="35">
        <f t="shared" si="74"/>
        <v>7.6627843319240512</v>
      </c>
      <c r="AO336" s="36">
        <f t="shared" si="75"/>
        <v>0</v>
      </c>
      <c r="AP336" s="37">
        <f t="shared" si="76"/>
        <v>33.321592655273832</v>
      </c>
      <c r="AQ336" s="37">
        <f t="shared" si="78"/>
        <v>5</v>
      </c>
      <c r="AR336" s="49">
        <v>64322</v>
      </c>
      <c r="AS336" s="61">
        <v>1</v>
      </c>
    </row>
    <row r="337" spans="1:45" x14ac:dyDescent="0.2">
      <c r="A337" s="64" t="s">
        <v>382</v>
      </c>
      <c r="B337" s="41">
        <v>55042957</v>
      </c>
      <c r="C337" s="27"/>
      <c r="D337" s="42">
        <v>26135124</v>
      </c>
      <c r="E337" s="4">
        <f t="shared" si="69"/>
        <v>81178081</v>
      </c>
      <c r="F337" s="28">
        <f t="shared" si="77"/>
        <v>0.31541851427231415</v>
      </c>
      <c r="G337" s="41">
        <v>6725621</v>
      </c>
      <c r="H337" s="43"/>
      <c r="I337" s="43"/>
      <c r="J337" s="44"/>
      <c r="K337" s="44"/>
      <c r="L337" s="44"/>
      <c r="M337" s="44"/>
      <c r="N337" s="43"/>
      <c r="O337" s="44"/>
      <c r="P337" s="43"/>
      <c r="Q337" s="44"/>
      <c r="R337" s="50"/>
      <c r="S337" s="44">
        <v>7517819</v>
      </c>
      <c r="T337" s="44"/>
      <c r="U337" s="44"/>
      <c r="V337" s="41">
        <v>7517818</v>
      </c>
      <c r="W337" s="41">
        <v>5699593.5</v>
      </c>
      <c r="X337" s="41">
        <v>1830887.89</v>
      </c>
      <c r="Y337" s="41"/>
      <c r="Z337" s="41"/>
      <c r="AA337" s="41"/>
      <c r="AB337" s="41"/>
      <c r="AC337" s="41"/>
      <c r="AD337" s="45"/>
      <c r="AF337" s="46"/>
      <c r="AG337" s="56">
        <f t="shared" si="66"/>
        <v>21773920.390000001</v>
      </c>
      <c r="AH337" s="30">
        <f t="shared" si="70"/>
        <v>7517819</v>
      </c>
      <c r="AI337" s="43">
        <f t="shared" si="67"/>
        <v>0</v>
      </c>
      <c r="AJ337" s="47">
        <f t="shared" si="68"/>
        <v>29291739.390000001</v>
      </c>
      <c r="AK337" s="1">
        <f t="shared" si="71"/>
        <v>110469820.39</v>
      </c>
      <c r="AL337" s="33">
        <f t="shared" si="72"/>
        <v>0.30196902934136716</v>
      </c>
      <c r="AM337" s="34">
        <f t="shared" si="73"/>
        <v>39.558049888199136</v>
      </c>
      <c r="AN337" s="35">
        <f t="shared" si="74"/>
        <v>13.658094349836619</v>
      </c>
      <c r="AO337" s="36">
        <f t="shared" si="75"/>
        <v>0</v>
      </c>
      <c r="AP337" s="37">
        <f t="shared" si="76"/>
        <v>36.083310949417488</v>
      </c>
      <c r="AQ337" s="37">
        <f t="shared" si="78"/>
        <v>5</v>
      </c>
      <c r="AR337" s="49">
        <v>55274</v>
      </c>
      <c r="AS337" s="61">
        <v>0</v>
      </c>
    </row>
    <row r="338" spans="1:45" x14ac:dyDescent="0.2">
      <c r="A338" s="64" t="s">
        <v>383</v>
      </c>
      <c r="B338" s="41">
        <v>49502769</v>
      </c>
      <c r="C338" s="27"/>
      <c r="D338" s="42">
        <v>19864191</v>
      </c>
      <c r="E338" s="4">
        <f t="shared" si="69"/>
        <v>69366960</v>
      </c>
      <c r="F338" s="28">
        <f t="shared" si="77"/>
        <v>0.26952624641110995</v>
      </c>
      <c r="G338" s="41">
        <v>6048674</v>
      </c>
      <c r="H338" s="43"/>
      <c r="I338" s="43"/>
      <c r="J338" s="44">
        <v>1477138</v>
      </c>
      <c r="K338" s="44"/>
      <c r="L338" s="44"/>
      <c r="M338" s="44"/>
      <c r="N338" s="43"/>
      <c r="O338" s="44"/>
      <c r="P338" s="43"/>
      <c r="Q338" s="44"/>
      <c r="R338" s="50"/>
      <c r="S338" s="44">
        <v>4283095</v>
      </c>
      <c r="T338" s="44"/>
      <c r="U338" s="44"/>
      <c r="V338" s="41">
        <v>4283096</v>
      </c>
      <c r="W338" s="41">
        <v>5125917.62</v>
      </c>
      <c r="X338" s="41">
        <v>4124643.31</v>
      </c>
      <c r="Y338" s="41"/>
      <c r="Z338" s="41">
        <v>3308693</v>
      </c>
      <c r="AA338" s="41"/>
      <c r="AB338" s="41"/>
      <c r="AC338" s="41"/>
      <c r="AD338" s="45"/>
      <c r="AF338" s="46"/>
      <c r="AG338" s="56">
        <f t="shared" si="66"/>
        <v>19582330.93</v>
      </c>
      <c r="AH338" s="30">
        <f t="shared" si="70"/>
        <v>9068926</v>
      </c>
      <c r="AI338" s="43">
        <f t="shared" si="67"/>
        <v>0</v>
      </c>
      <c r="AJ338" s="47">
        <f t="shared" si="68"/>
        <v>28651256.93</v>
      </c>
      <c r="AK338" s="1">
        <f t="shared" si="71"/>
        <v>98018216.930000007</v>
      </c>
      <c r="AL338" s="33">
        <f t="shared" si="72"/>
        <v>0.26793259660991531</v>
      </c>
      <c r="AM338" s="34">
        <f t="shared" si="73"/>
        <v>39.558051651615692</v>
      </c>
      <c r="AN338" s="35">
        <f t="shared" si="74"/>
        <v>18.320037814450338</v>
      </c>
      <c r="AO338" s="36">
        <f t="shared" si="75"/>
        <v>0</v>
      </c>
      <c r="AP338" s="37">
        <f t="shared" si="76"/>
        <v>41.303895874923739</v>
      </c>
      <c r="AQ338" s="37">
        <f t="shared" si="78"/>
        <v>7</v>
      </c>
      <c r="AR338" s="49">
        <v>35254</v>
      </c>
      <c r="AS338" s="61">
        <v>0</v>
      </c>
    </row>
    <row r="339" spans="1:45" x14ac:dyDescent="0.2">
      <c r="A339" s="64" t="s">
        <v>384</v>
      </c>
      <c r="B339" s="41">
        <v>58443821</v>
      </c>
      <c r="C339" s="27"/>
      <c r="D339" s="42">
        <v>25815858</v>
      </c>
      <c r="E339" s="4">
        <f t="shared" si="69"/>
        <v>84259679</v>
      </c>
      <c r="F339" s="28">
        <f t="shared" si="77"/>
        <v>0.32739210431991006</v>
      </c>
      <c r="G339" s="41">
        <v>7141168</v>
      </c>
      <c r="H339" s="43"/>
      <c r="I339" s="43"/>
      <c r="J339" s="44">
        <v>2082064</v>
      </c>
      <c r="K339" s="44"/>
      <c r="L339" s="44"/>
      <c r="M339" s="44"/>
      <c r="N339" s="43"/>
      <c r="O339" s="44"/>
      <c r="P339" s="43"/>
      <c r="Q339" s="44"/>
      <c r="R339" s="50"/>
      <c r="S339" s="44">
        <v>2636504</v>
      </c>
      <c r="T339" s="44"/>
      <c r="U339" s="44"/>
      <c r="V339" s="41">
        <v>2636503</v>
      </c>
      <c r="W339" s="41">
        <v>6051746.4800000004</v>
      </c>
      <c r="X339" s="41">
        <v>7289818.5899999999</v>
      </c>
      <c r="Y339" s="41"/>
      <c r="Z339" s="41">
        <v>5989356</v>
      </c>
      <c r="AA339" s="41"/>
      <c r="AB339" s="41"/>
      <c r="AC339" s="41"/>
      <c r="AD339" s="45"/>
      <c r="AF339" s="46"/>
      <c r="AG339" s="56">
        <f t="shared" si="66"/>
        <v>23119236.07</v>
      </c>
      <c r="AH339" s="30">
        <f t="shared" si="70"/>
        <v>10707924</v>
      </c>
      <c r="AI339" s="43">
        <f t="shared" si="67"/>
        <v>0</v>
      </c>
      <c r="AJ339" s="47">
        <f t="shared" si="68"/>
        <v>33827160.07</v>
      </c>
      <c r="AK339" s="1">
        <f t="shared" si="71"/>
        <v>118086839.06999999</v>
      </c>
      <c r="AL339" s="33">
        <f t="shared" si="72"/>
        <v>0.32279013441019438</v>
      </c>
      <c r="AM339" s="34">
        <f t="shared" si="73"/>
        <v>39.558050234258296</v>
      </c>
      <c r="AN339" s="35">
        <f t="shared" si="74"/>
        <v>18.321738409266565</v>
      </c>
      <c r="AO339" s="36">
        <f t="shared" si="75"/>
        <v>0</v>
      </c>
      <c r="AP339" s="37">
        <f t="shared" si="76"/>
        <v>40.146319653081044</v>
      </c>
      <c r="AQ339" s="37">
        <f t="shared" si="78"/>
        <v>7</v>
      </c>
      <c r="AR339" s="49">
        <v>32247</v>
      </c>
      <c r="AS339" s="61">
        <v>1</v>
      </c>
    </row>
    <row r="340" spans="1:45" x14ac:dyDescent="0.2">
      <c r="A340" s="64" t="s">
        <v>385</v>
      </c>
      <c r="B340" s="41">
        <v>151016796</v>
      </c>
      <c r="C340" s="27"/>
      <c r="D340" s="42">
        <v>53844956</v>
      </c>
      <c r="E340" s="4">
        <f t="shared" si="69"/>
        <v>204861752</v>
      </c>
      <c r="F340" s="28">
        <f t="shared" si="77"/>
        <v>0.7959930642738805</v>
      </c>
      <c r="G340" s="41">
        <v>18452530</v>
      </c>
      <c r="H340" s="43"/>
      <c r="I340" s="43"/>
      <c r="J340" s="44">
        <v>22957270</v>
      </c>
      <c r="K340" s="44"/>
      <c r="L340" s="44"/>
      <c r="M340" s="44"/>
      <c r="N340" s="43"/>
      <c r="O340" s="44"/>
      <c r="P340" s="43"/>
      <c r="Q340" s="44"/>
      <c r="R340" s="50"/>
      <c r="S340" s="44">
        <v>14660701</v>
      </c>
      <c r="T340" s="44"/>
      <c r="U340" s="44"/>
      <c r="V340" s="41">
        <v>14660700</v>
      </c>
      <c r="W340" s="41">
        <v>15637502</v>
      </c>
      <c r="X340" s="41">
        <v>10988569.210000001</v>
      </c>
      <c r="Y340" s="41"/>
      <c r="Z340" s="41">
        <v>8380844</v>
      </c>
      <c r="AA340" s="41"/>
      <c r="AB340" s="41"/>
      <c r="AC340" s="41"/>
      <c r="AD340" s="45"/>
      <c r="AF340" s="46"/>
      <c r="AG340" s="56">
        <f t="shared" si="66"/>
        <v>59739301.210000001</v>
      </c>
      <c r="AH340" s="30">
        <f t="shared" si="70"/>
        <v>45998815</v>
      </c>
      <c r="AI340" s="43">
        <f t="shared" si="67"/>
        <v>0</v>
      </c>
      <c r="AJ340" s="47">
        <f t="shared" si="68"/>
        <v>105738116.21000001</v>
      </c>
      <c r="AK340" s="1">
        <f t="shared" si="71"/>
        <v>310599868.21000004</v>
      </c>
      <c r="AL340" s="33">
        <f t="shared" si="72"/>
        <v>0.84902410799448103</v>
      </c>
      <c r="AM340" s="34">
        <f t="shared" si="73"/>
        <v>39.558051019702475</v>
      </c>
      <c r="AN340" s="35">
        <f t="shared" si="74"/>
        <v>30.459403336831485</v>
      </c>
      <c r="AO340" s="36">
        <f t="shared" si="75"/>
        <v>0</v>
      </c>
      <c r="AP340" s="37">
        <f t="shared" si="76"/>
        <v>51.614376611403777</v>
      </c>
      <c r="AQ340" s="37">
        <f t="shared" si="78"/>
        <v>7</v>
      </c>
      <c r="AR340" s="49">
        <v>479222</v>
      </c>
      <c r="AS340" s="61">
        <v>1</v>
      </c>
    </row>
    <row r="341" spans="1:45" x14ac:dyDescent="0.2">
      <c r="A341" s="64" t="s">
        <v>386</v>
      </c>
      <c r="B341" s="41">
        <v>51700151</v>
      </c>
      <c r="C341" s="27"/>
      <c r="D341" s="42">
        <v>27001669</v>
      </c>
      <c r="E341" s="4">
        <f t="shared" si="69"/>
        <v>78701820</v>
      </c>
      <c r="F341" s="28">
        <f t="shared" si="77"/>
        <v>0.30579696919575</v>
      </c>
      <c r="G341" s="41">
        <v>6317169</v>
      </c>
      <c r="H341" s="43"/>
      <c r="I341" s="43"/>
      <c r="J341" s="44"/>
      <c r="K341" s="44"/>
      <c r="L341" s="44"/>
      <c r="M341" s="44"/>
      <c r="N341" s="43"/>
      <c r="O341" s="44"/>
      <c r="P341" s="43"/>
      <c r="Q341" s="44"/>
      <c r="R341" s="50"/>
      <c r="S341" s="44">
        <v>3413546</v>
      </c>
      <c r="T341" s="44">
        <v>451197</v>
      </c>
      <c r="U341" s="44"/>
      <c r="V341" s="41">
        <v>3413545</v>
      </c>
      <c r="W341" s="41">
        <v>5353452.3</v>
      </c>
      <c r="X341" s="41">
        <v>5367405.9800000004</v>
      </c>
      <c r="Y341" s="41"/>
      <c r="Z341" s="41"/>
      <c r="AA341" s="41"/>
      <c r="AB341" s="41"/>
      <c r="AC341" s="41"/>
      <c r="AD341" s="45"/>
      <c r="AF341" s="46"/>
      <c r="AG341" s="56">
        <f t="shared" si="66"/>
        <v>20451572.280000001</v>
      </c>
      <c r="AH341" s="30">
        <f t="shared" si="70"/>
        <v>3864743</v>
      </c>
      <c r="AI341" s="43">
        <f t="shared" si="67"/>
        <v>0</v>
      </c>
      <c r="AJ341" s="47">
        <f t="shared" si="68"/>
        <v>24316315.280000001</v>
      </c>
      <c r="AK341" s="1">
        <f t="shared" si="71"/>
        <v>103018135.28</v>
      </c>
      <c r="AL341" s="33">
        <f t="shared" si="72"/>
        <v>0.28159986324984787</v>
      </c>
      <c r="AM341" s="34">
        <f t="shared" si="73"/>
        <v>39.558051348824883</v>
      </c>
      <c r="AN341" s="35">
        <f t="shared" si="74"/>
        <v>7.4753031185537537</v>
      </c>
      <c r="AO341" s="36">
        <f t="shared" si="75"/>
        <v>0</v>
      </c>
      <c r="AP341" s="37">
        <f t="shared" si="76"/>
        <v>30.896763607245681</v>
      </c>
      <c r="AQ341" s="37">
        <f t="shared" si="78"/>
        <v>6</v>
      </c>
      <c r="AR341" s="49">
        <v>45919</v>
      </c>
      <c r="AS341" s="61">
        <v>1</v>
      </c>
    </row>
    <row r="342" spans="1:45" x14ac:dyDescent="0.2">
      <c r="A342" s="64" t="s">
        <v>387</v>
      </c>
      <c r="B342" s="41">
        <v>362108025</v>
      </c>
      <c r="C342" s="27"/>
      <c r="D342" s="42">
        <v>37828344</v>
      </c>
      <c r="E342" s="4">
        <f t="shared" si="69"/>
        <v>399936369</v>
      </c>
      <c r="F342" s="28">
        <f t="shared" si="77"/>
        <v>1.55395808523047</v>
      </c>
      <c r="G342" s="41">
        <v>44245469</v>
      </c>
      <c r="H342" s="43"/>
      <c r="I342" s="43"/>
      <c r="J342" s="44">
        <v>11018306</v>
      </c>
      <c r="K342" s="44"/>
      <c r="L342" s="44"/>
      <c r="M342" s="44"/>
      <c r="N342" s="43"/>
      <c r="O342" s="44"/>
      <c r="P342" s="43"/>
      <c r="Q342" s="44"/>
      <c r="R342" s="50"/>
      <c r="S342" s="44">
        <v>3594162</v>
      </c>
      <c r="T342" s="44"/>
      <c r="U342" s="44"/>
      <c r="V342" s="41">
        <v>3594162</v>
      </c>
      <c r="W342" s="41">
        <v>37495597.409999996</v>
      </c>
      <c r="X342" s="41">
        <v>49610575.109999999</v>
      </c>
      <c r="Y342" s="41"/>
      <c r="Z342" s="41">
        <v>19844714</v>
      </c>
      <c r="AA342" s="41"/>
      <c r="AB342" s="41"/>
      <c r="AC342" s="41"/>
      <c r="AD342" s="45"/>
      <c r="AF342" s="46"/>
      <c r="AG342" s="56">
        <f t="shared" si="66"/>
        <v>134945803.51999998</v>
      </c>
      <c r="AH342" s="30">
        <f t="shared" si="70"/>
        <v>34457182</v>
      </c>
      <c r="AI342" s="43">
        <f t="shared" si="67"/>
        <v>0</v>
      </c>
      <c r="AJ342" s="47">
        <f t="shared" si="68"/>
        <v>169402985.51999998</v>
      </c>
      <c r="AK342" s="1">
        <f t="shared" si="71"/>
        <v>569339354.51999998</v>
      </c>
      <c r="AL342" s="33">
        <f t="shared" si="72"/>
        <v>1.5562879675488981</v>
      </c>
      <c r="AM342" s="34">
        <f t="shared" si="73"/>
        <v>37.266725452991544</v>
      </c>
      <c r="AN342" s="35">
        <f t="shared" si="74"/>
        <v>9.5157189625941037</v>
      </c>
      <c r="AO342" s="36">
        <f t="shared" si="75"/>
        <v>0</v>
      </c>
      <c r="AP342" s="37">
        <f t="shared" si="76"/>
        <v>42.357484502740981</v>
      </c>
      <c r="AQ342" s="37">
        <f t="shared" si="78"/>
        <v>7</v>
      </c>
      <c r="AR342" s="49">
        <v>363271</v>
      </c>
      <c r="AS342" s="61">
        <v>1</v>
      </c>
    </row>
    <row r="343" spans="1:45" x14ac:dyDescent="0.2">
      <c r="A343" s="64" t="s">
        <v>388</v>
      </c>
      <c r="B343" s="41">
        <v>148477189</v>
      </c>
      <c r="C343" s="27"/>
      <c r="D343" s="42">
        <v>8406062</v>
      </c>
      <c r="E343" s="4">
        <f t="shared" si="69"/>
        <v>156883251</v>
      </c>
      <c r="F343" s="28">
        <f t="shared" si="77"/>
        <v>0.60957196000519576</v>
      </c>
      <c r="G343" s="41">
        <v>18141858</v>
      </c>
      <c r="H343" s="43"/>
      <c r="I343" s="43"/>
      <c r="J343" s="44"/>
      <c r="K343" s="44"/>
      <c r="L343" s="44"/>
      <c r="M343" s="44"/>
      <c r="N343" s="43"/>
      <c r="O343" s="44"/>
      <c r="P343" s="43"/>
      <c r="Q343" s="44"/>
      <c r="R343" s="50"/>
      <c r="S343" s="44">
        <v>29412743</v>
      </c>
      <c r="T343" s="44"/>
      <c r="U343" s="44"/>
      <c r="V343" s="41">
        <v>29412744</v>
      </c>
      <c r="W343" s="41">
        <v>15374530.470000001</v>
      </c>
      <c r="X343" s="41">
        <v>15374530.470000001</v>
      </c>
      <c r="Y343" s="41">
        <v>15374530.470000001</v>
      </c>
      <c r="Z343" s="41">
        <v>15374530.470000001</v>
      </c>
      <c r="AA343" s="41">
        <v>15374530.470000001</v>
      </c>
      <c r="AB343" s="41">
        <v>15374530.470000001</v>
      </c>
      <c r="AC343" s="41">
        <v>15374530.470000001</v>
      </c>
      <c r="AD343" s="45"/>
      <c r="AF343" s="46">
        <v>15374530.470000001</v>
      </c>
      <c r="AG343" s="56">
        <f t="shared" si="66"/>
        <v>93678193.409999996</v>
      </c>
      <c r="AH343" s="30">
        <f t="shared" si="70"/>
        <v>106285395.34999999</v>
      </c>
      <c r="AI343" s="43">
        <f t="shared" si="67"/>
        <v>0</v>
      </c>
      <c r="AJ343" s="47">
        <f t="shared" si="68"/>
        <v>199963588.75999999</v>
      </c>
      <c r="AK343" s="1">
        <f t="shared" si="71"/>
        <v>356846839.75999999</v>
      </c>
      <c r="AL343" s="33">
        <f t="shared" si="72"/>
        <v>0.97544011066044956</v>
      </c>
      <c r="AM343" s="34">
        <f t="shared" si="73"/>
        <v>63.092650151128602</v>
      </c>
      <c r="AN343" s="35">
        <f t="shared" si="74"/>
        <v>71.583652725268124</v>
      </c>
      <c r="AO343" s="36">
        <f t="shared" si="75"/>
        <v>0</v>
      </c>
      <c r="AP343" s="37">
        <f t="shared" si="76"/>
        <v>127.46012559364925</v>
      </c>
      <c r="AQ343" s="37">
        <f t="shared" si="78"/>
        <v>11</v>
      </c>
      <c r="AR343" s="6">
        <v>3273863</v>
      </c>
      <c r="AS343" s="61">
        <v>0</v>
      </c>
    </row>
    <row r="344" spans="1:45" x14ac:dyDescent="0.2">
      <c r="A344" s="3" t="s">
        <v>53</v>
      </c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11"/>
      <c r="M344" s="3"/>
      <c r="N344" s="3"/>
      <c r="O344" s="3"/>
      <c r="P344" s="3"/>
      <c r="Q344" s="7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F344" s="3"/>
      <c r="AG344" s="3"/>
      <c r="AI344" s="3"/>
      <c r="AK344" s="11"/>
      <c r="AM344" s="3"/>
      <c r="AP344" s="3"/>
      <c r="AQ344" s="3"/>
      <c r="AR344" s="10"/>
    </row>
    <row r="345" spans="1:45" x14ac:dyDescent="0.2">
      <c r="A345" s="3" t="s">
        <v>9</v>
      </c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11"/>
      <c r="M345" s="3"/>
      <c r="N345" s="3"/>
      <c r="O345" s="3"/>
      <c r="P345" s="3"/>
      <c r="Q345" s="7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F345" s="3"/>
      <c r="AG345" s="3"/>
      <c r="AI345" s="3"/>
      <c r="AK345" s="11"/>
      <c r="AM345" s="3"/>
      <c r="AP345" s="3"/>
      <c r="AQ345" s="3"/>
      <c r="AR345" s="10"/>
    </row>
    <row r="346" spans="1:45" x14ac:dyDescent="0.2">
      <c r="A346" s="58" t="s">
        <v>16</v>
      </c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11"/>
      <c r="M346" s="3"/>
      <c r="N346" s="3"/>
      <c r="O346" s="3"/>
      <c r="P346" s="3"/>
      <c r="Q346" s="7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F346" s="3"/>
      <c r="AG346" s="3"/>
      <c r="AI346" s="3"/>
      <c r="AK346" s="11"/>
      <c r="AM346" s="3"/>
      <c r="AP346" s="3"/>
      <c r="AQ346" s="3"/>
      <c r="AR346" s="10"/>
    </row>
    <row r="347" spans="1:45" x14ac:dyDescent="0.2">
      <c r="A347" s="58" t="s">
        <v>15</v>
      </c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11"/>
      <c r="M347" s="3"/>
      <c r="N347" s="3"/>
      <c r="O347" s="3"/>
      <c r="P347" s="3"/>
      <c r="Q347" s="7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F347" s="3"/>
      <c r="AG347" s="3"/>
      <c r="AI347" s="3"/>
      <c r="AK347" s="11"/>
      <c r="AM347" s="3"/>
      <c r="AP347" s="3"/>
      <c r="AQ347" s="3"/>
      <c r="AR347" s="10"/>
    </row>
    <row r="348" spans="1:45" x14ac:dyDescent="0.2">
      <c r="A348" s="58" t="s">
        <v>24</v>
      </c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F348" s="3"/>
      <c r="AG348" s="3"/>
      <c r="AI348" s="3"/>
      <c r="AK348" s="11"/>
      <c r="AM348" s="3"/>
      <c r="AP348" s="3"/>
      <c r="AQ348" s="3"/>
      <c r="AR348" s="10"/>
    </row>
    <row r="349" spans="1:45" x14ac:dyDescent="0.2">
      <c r="A349" s="67" t="s">
        <v>389</v>
      </c>
    </row>
    <row r="350" spans="1:45" x14ac:dyDescent="0.2">
      <c r="A350" s="67" t="s">
        <v>390</v>
      </c>
    </row>
    <row r="351" spans="1:45" x14ac:dyDescent="0.2">
      <c r="A351" s="67" t="s">
        <v>391</v>
      </c>
    </row>
    <row r="352" spans="1:45" x14ac:dyDescent="0.2">
      <c r="A352" s="67" t="s">
        <v>392</v>
      </c>
    </row>
    <row r="353" spans="1:1" x14ac:dyDescent="0.2">
      <c r="A353" s="67" t="s">
        <v>393</v>
      </c>
    </row>
    <row r="354" spans="1:1" x14ac:dyDescent="0.2">
      <c r="A354" s="67" t="s">
        <v>394</v>
      </c>
    </row>
    <row r="355" spans="1:1" x14ac:dyDescent="0.2">
      <c r="A355" s="67" t="s">
        <v>395</v>
      </c>
    </row>
    <row r="356" spans="1:1" x14ac:dyDescent="0.2">
      <c r="A356" s="67" t="s">
        <v>396</v>
      </c>
    </row>
    <row r="357" spans="1:1" x14ac:dyDescent="0.2">
      <c r="A357" s="67" t="s">
        <v>397</v>
      </c>
    </row>
    <row r="358" spans="1:1" x14ac:dyDescent="0.2">
      <c r="A358" s="67" t="s">
        <v>398</v>
      </c>
    </row>
    <row r="359" spans="1:1" x14ac:dyDescent="0.2">
      <c r="A359" s="67" t="s">
        <v>399</v>
      </c>
    </row>
    <row r="360" spans="1:1" x14ac:dyDescent="0.2">
      <c r="A360" s="67" t="s">
        <v>400</v>
      </c>
    </row>
    <row r="361" spans="1:1" x14ac:dyDescent="0.2">
      <c r="A361" s="67" t="s">
        <v>401</v>
      </c>
    </row>
    <row r="362" spans="1:1" x14ac:dyDescent="0.2">
      <c r="A362" s="67" t="s">
        <v>402</v>
      </c>
    </row>
    <row r="363" spans="1:1" x14ac:dyDescent="0.2">
      <c r="A363" s="67" t="s">
        <v>403</v>
      </c>
    </row>
    <row r="364" spans="1:1" x14ac:dyDescent="0.2">
      <c r="A364" s="67" t="s">
        <v>404</v>
      </c>
    </row>
    <row r="365" spans="1:1" x14ac:dyDescent="0.2">
      <c r="A365" s="67" t="s">
        <v>405</v>
      </c>
    </row>
    <row r="366" spans="1:1" x14ac:dyDescent="0.2">
      <c r="A366" s="67" t="s">
        <v>406</v>
      </c>
    </row>
    <row r="367" spans="1:1" x14ac:dyDescent="0.2">
      <c r="A367" s="67" t="s">
        <v>407</v>
      </c>
    </row>
    <row r="368" spans="1:1" x14ac:dyDescent="0.2">
      <c r="A368" s="67" t="s">
        <v>408</v>
      </c>
    </row>
    <row r="369" spans="1:1" x14ac:dyDescent="0.2">
      <c r="A369" s="67" t="s">
        <v>409</v>
      </c>
    </row>
    <row r="370" spans="1:1" x14ac:dyDescent="0.2">
      <c r="A370" s="67" t="s">
        <v>410</v>
      </c>
    </row>
    <row r="371" spans="1:1" x14ac:dyDescent="0.2">
      <c r="A371" s="67" t="s">
        <v>411</v>
      </c>
    </row>
    <row r="372" spans="1:1" x14ac:dyDescent="0.2">
      <c r="A372" s="67" t="s">
        <v>412</v>
      </c>
    </row>
    <row r="373" spans="1:1" x14ac:dyDescent="0.2">
      <c r="A373" s="67" t="s">
        <v>388</v>
      </c>
    </row>
    <row r="374" spans="1:1" x14ac:dyDescent="0.2">
      <c r="A374" s="68" t="s">
        <v>413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2-2014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Juancho</dc:creator>
  <cp:lastModifiedBy>Equipo</cp:lastModifiedBy>
  <cp:lastPrinted>2014-11-13T03:22:19Z</cp:lastPrinted>
  <dcterms:created xsi:type="dcterms:W3CDTF">2013-11-02T14:47:42Z</dcterms:created>
  <dcterms:modified xsi:type="dcterms:W3CDTF">2017-10-24T18:11:22Z</dcterms:modified>
</cp:coreProperties>
</file>