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Equipo\Documents\Christi\Datos_articulo_RFI\Trabajo_Academia\"/>
    </mc:Choice>
  </mc:AlternateContent>
  <bookViews>
    <workbookView xWindow="0" yWindow="0" windowWidth="20730" windowHeight="11760" tabRatio="500"/>
  </bookViews>
  <sheets>
    <sheet name="Anexo 1-2016" sheetId="1" r:id="rId1"/>
    <sheet name="Hoja2" sheetId="2" r:id="rId2"/>
  </sheets>
  <definedNames>
    <definedName name="_xlnm._FilterDatabase" localSheetId="1" hidden="1">Hoja2!$A$2:$F$28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J7" i="1" l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I6" i="1"/>
  <c r="L6" i="1"/>
  <c r="Q6" i="1"/>
  <c r="V6" i="1"/>
  <c r="BJ6" i="1" s="1"/>
  <c r="X6" i="1"/>
  <c r="Y6" i="1"/>
  <c r="AE6" i="1"/>
  <c r="AM6" i="1"/>
  <c r="BB7" i="1"/>
  <c r="D7" i="1"/>
  <c r="BI7" i="1"/>
  <c r="BB8" i="1"/>
  <c r="BI8" i="1" s="1"/>
  <c r="D8" i="1"/>
  <c r="BB9" i="1"/>
  <c r="BI9" i="1" s="1"/>
  <c r="D9" i="1"/>
  <c r="BB10" i="1"/>
  <c r="D10" i="1"/>
  <c r="BB11" i="1"/>
  <c r="D11" i="1"/>
  <c r="BI11" i="1"/>
  <c r="BB12" i="1"/>
  <c r="BI12" i="1" s="1"/>
  <c r="D12" i="1"/>
  <c r="BB13" i="1"/>
  <c r="BI13" i="1" s="1"/>
  <c r="D13" i="1"/>
  <c r="BB14" i="1"/>
  <c r="D14" i="1"/>
  <c r="BB15" i="1"/>
  <c r="D15" i="1"/>
  <c r="BI15" i="1"/>
  <c r="BB16" i="1"/>
  <c r="BI16" i="1" s="1"/>
  <c r="D16" i="1"/>
  <c r="BB17" i="1"/>
  <c r="BI17" i="1" s="1"/>
  <c r="D17" i="1"/>
  <c r="BB18" i="1"/>
  <c r="D18" i="1"/>
  <c r="BB19" i="1"/>
  <c r="D19" i="1"/>
  <c r="BI19" i="1"/>
  <c r="BB20" i="1"/>
  <c r="BI20" i="1" s="1"/>
  <c r="D20" i="1"/>
  <c r="BB21" i="1"/>
  <c r="BI21" i="1" s="1"/>
  <c r="D21" i="1"/>
  <c r="BB22" i="1"/>
  <c r="D22" i="1"/>
  <c r="BB23" i="1"/>
  <c r="D23" i="1"/>
  <c r="BI23" i="1"/>
  <c r="BB24" i="1"/>
  <c r="BI24" i="1" s="1"/>
  <c r="D24" i="1"/>
  <c r="BB25" i="1"/>
  <c r="BI25" i="1" s="1"/>
  <c r="D25" i="1"/>
  <c r="BB26" i="1"/>
  <c r="D26" i="1"/>
  <c r="BB27" i="1"/>
  <c r="D27" i="1"/>
  <c r="BI27" i="1"/>
  <c r="BB28" i="1"/>
  <c r="BI28" i="1" s="1"/>
  <c r="D28" i="1"/>
  <c r="BB29" i="1"/>
  <c r="BI29" i="1" s="1"/>
  <c r="D29" i="1"/>
  <c r="BB30" i="1"/>
  <c r="D30" i="1"/>
  <c r="B6" i="1"/>
  <c r="C6" i="1"/>
  <c r="AZ7" i="1"/>
  <c r="BH7" i="1"/>
  <c r="AZ8" i="1"/>
  <c r="BH8" i="1" s="1"/>
  <c r="AZ9" i="1"/>
  <c r="BH9" i="1"/>
  <c r="AZ10" i="1"/>
  <c r="BH10" i="1" s="1"/>
  <c r="AZ11" i="1"/>
  <c r="BH11" i="1"/>
  <c r="AZ12" i="1"/>
  <c r="BH12" i="1" s="1"/>
  <c r="AZ13" i="1"/>
  <c r="BH13" i="1"/>
  <c r="AZ14" i="1"/>
  <c r="BH14" i="1" s="1"/>
  <c r="AZ15" i="1"/>
  <c r="BH15" i="1"/>
  <c r="AZ16" i="1"/>
  <c r="BH16" i="1" s="1"/>
  <c r="AZ17" i="1"/>
  <c r="BH17" i="1"/>
  <c r="AZ18" i="1"/>
  <c r="BH18" i="1" s="1"/>
  <c r="AZ19" i="1"/>
  <c r="BH19" i="1"/>
  <c r="AZ20" i="1"/>
  <c r="BH20" i="1" s="1"/>
  <c r="AZ21" i="1"/>
  <c r="BH21" i="1"/>
  <c r="AZ22" i="1"/>
  <c r="BH22" i="1" s="1"/>
  <c r="AZ23" i="1"/>
  <c r="BH23" i="1"/>
  <c r="AZ24" i="1"/>
  <c r="BH24" i="1" s="1"/>
  <c r="AZ25" i="1"/>
  <c r="BH25" i="1"/>
  <c r="AZ26" i="1"/>
  <c r="BH26" i="1" s="1"/>
  <c r="AZ27" i="1"/>
  <c r="BH27" i="1"/>
  <c r="AZ28" i="1"/>
  <c r="BH28" i="1" s="1"/>
  <c r="AZ29" i="1"/>
  <c r="BH29" i="1"/>
  <c r="AZ30" i="1"/>
  <c r="BH30" i="1" s="1"/>
  <c r="AZ6" i="1"/>
  <c r="BH6" i="1"/>
  <c r="AY7" i="1"/>
  <c r="BG7" i="1" s="1"/>
  <c r="AY8" i="1"/>
  <c r="BG8" i="1"/>
  <c r="AY9" i="1"/>
  <c r="BG9" i="1" s="1"/>
  <c r="AY10" i="1"/>
  <c r="BG10" i="1"/>
  <c r="AY11" i="1"/>
  <c r="BG11" i="1" s="1"/>
  <c r="AY12" i="1"/>
  <c r="BG12" i="1"/>
  <c r="AY13" i="1"/>
  <c r="BG13" i="1" s="1"/>
  <c r="AY14" i="1"/>
  <c r="BG14" i="1"/>
  <c r="AY15" i="1"/>
  <c r="BG15" i="1" s="1"/>
  <c r="AY16" i="1"/>
  <c r="BG16" i="1"/>
  <c r="AY17" i="1"/>
  <c r="BG17" i="1" s="1"/>
  <c r="AY18" i="1"/>
  <c r="BG18" i="1"/>
  <c r="AY19" i="1"/>
  <c r="BG19" i="1" s="1"/>
  <c r="AY20" i="1"/>
  <c r="BG20" i="1"/>
  <c r="AY21" i="1"/>
  <c r="BG21" i="1" s="1"/>
  <c r="AY22" i="1"/>
  <c r="BG22" i="1"/>
  <c r="AY23" i="1"/>
  <c r="BG23" i="1" s="1"/>
  <c r="AY24" i="1"/>
  <c r="BG24" i="1"/>
  <c r="AY25" i="1"/>
  <c r="BG25" i="1" s="1"/>
  <c r="AY26" i="1"/>
  <c r="BG26" i="1"/>
  <c r="AY27" i="1"/>
  <c r="BG27" i="1" s="1"/>
  <c r="AY28" i="1"/>
  <c r="BG28" i="1"/>
  <c r="AY29" i="1"/>
  <c r="BG29" i="1" s="1"/>
  <c r="AY30" i="1"/>
  <c r="BG30" i="1"/>
  <c r="AY6" i="1"/>
  <c r="BG6" i="1" s="1"/>
  <c r="BF7" i="1"/>
  <c r="BF6" i="1"/>
  <c r="AX7" i="1"/>
  <c r="BE7" i="1" s="1"/>
  <c r="AX8" i="1"/>
  <c r="BE8" i="1"/>
  <c r="AX9" i="1"/>
  <c r="BE9" i="1" s="1"/>
  <c r="AX10" i="1"/>
  <c r="BE10" i="1"/>
  <c r="AX11" i="1"/>
  <c r="BE11" i="1" s="1"/>
  <c r="AX12" i="1"/>
  <c r="BE12" i="1"/>
  <c r="AX13" i="1"/>
  <c r="BE13" i="1" s="1"/>
  <c r="AX14" i="1"/>
  <c r="BE14" i="1"/>
  <c r="AX15" i="1"/>
  <c r="BE15" i="1" s="1"/>
  <c r="AX16" i="1"/>
  <c r="BE16" i="1"/>
  <c r="AX17" i="1"/>
  <c r="BE17" i="1" s="1"/>
  <c r="AX18" i="1"/>
  <c r="BE18" i="1"/>
  <c r="AX19" i="1"/>
  <c r="BE19" i="1" s="1"/>
  <c r="AX20" i="1"/>
  <c r="BE20" i="1"/>
  <c r="AX21" i="1"/>
  <c r="BE21" i="1" s="1"/>
  <c r="AX22" i="1"/>
  <c r="BE22" i="1"/>
  <c r="AX23" i="1"/>
  <c r="BE23" i="1" s="1"/>
  <c r="AX24" i="1"/>
  <c r="BE24" i="1"/>
  <c r="AX25" i="1"/>
  <c r="BE25" i="1" s="1"/>
  <c r="AX26" i="1"/>
  <c r="BE26" i="1"/>
  <c r="AX27" i="1"/>
  <c r="BE27" i="1" s="1"/>
  <c r="AX28" i="1"/>
  <c r="BE28" i="1"/>
  <c r="AX29" i="1"/>
  <c r="BE29" i="1" s="1"/>
  <c r="AX30" i="1"/>
  <c r="BE30" i="1"/>
  <c r="AX6" i="1"/>
  <c r="BE6" i="1" s="1"/>
  <c r="BC7" i="1"/>
  <c r="BC8" i="1"/>
  <c r="BC9" i="1"/>
  <c r="BC11" i="1"/>
  <c r="BC12" i="1"/>
  <c r="BC13" i="1"/>
  <c r="BC15" i="1"/>
  <c r="BC16" i="1"/>
  <c r="BC17" i="1"/>
  <c r="BC19" i="1"/>
  <c r="BC20" i="1"/>
  <c r="BC21" i="1"/>
  <c r="BC23" i="1"/>
  <c r="BC24" i="1"/>
  <c r="BC25" i="1"/>
  <c r="BC27" i="1"/>
  <c r="BC28" i="1"/>
  <c r="BC29" i="1"/>
  <c r="BK6" i="1"/>
  <c r="BC30" i="1" l="1"/>
  <c r="BC26" i="1"/>
  <c r="BC22" i="1"/>
  <c r="BC18" i="1"/>
  <c r="BC14" i="1"/>
  <c r="BC10" i="1"/>
  <c r="BB6" i="1"/>
  <c r="D6" i="1"/>
  <c r="BI30" i="1"/>
  <c r="BI26" i="1"/>
  <c r="BI22" i="1"/>
  <c r="BI18" i="1"/>
  <c r="BI14" i="1"/>
  <c r="BI10" i="1"/>
  <c r="BI6" i="1" l="1"/>
  <c r="BC6" i="1"/>
  <c r="BD22" i="1" s="1"/>
  <c r="BD18" i="1"/>
  <c r="E6" i="1"/>
  <c r="E8" i="1"/>
  <c r="E12" i="1"/>
  <c r="E16" i="1"/>
  <c r="E20" i="1"/>
  <c r="E24" i="1"/>
  <c r="E28" i="1"/>
  <c r="E13" i="1"/>
  <c r="E21" i="1"/>
  <c r="E29" i="1"/>
  <c r="E14" i="1"/>
  <c r="E22" i="1"/>
  <c r="E30" i="1"/>
  <c r="E7" i="1"/>
  <c r="E15" i="1"/>
  <c r="E23" i="1"/>
  <c r="E9" i="1"/>
  <c r="E17" i="1"/>
  <c r="E25" i="1"/>
  <c r="E10" i="1"/>
  <c r="E18" i="1"/>
  <c r="E26" i="1"/>
  <c r="E11" i="1"/>
  <c r="E19" i="1"/>
  <c r="E27" i="1"/>
  <c r="BD10" i="1"/>
  <c r="BD26" i="1"/>
  <c r="BD14" i="1"/>
  <c r="BD30" i="1"/>
  <c r="BD7" i="1" l="1"/>
  <c r="BD17" i="1"/>
  <c r="BD29" i="1"/>
  <c r="BD8" i="1"/>
  <c r="BD24" i="1"/>
  <c r="BD28" i="1"/>
  <c r="BD6" i="1"/>
  <c r="BD9" i="1"/>
  <c r="BD11" i="1"/>
  <c r="BD15" i="1"/>
  <c r="BD21" i="1"/>
  <c r="BD25" i="1"/>
  <c r="BD12" i="1"/>
  <c r="BD16" i="1"/>
  <c r="BD20" i="1"/>
  <c r="BD13" i="1"/>
  <c r="BD19" i="1"/>
  <c r="BD23" i="1"/>
  <c r="BD27" i="1"/>
</calcChain>
</file>

<file path=xl/sharedStrings.xml><?xml version="1.0" encoding="utf-8"?>
<sst xmlns="http://schemas.openxmlformats.org/spreadsheetml/2006/main" count="122" uniqueCount="96">
  <si>
    <t>Estados</t>
  </si>
  <si>
    <t>Presupuesto 2016 Situado Estadal</t>
  </si>
  <si>
    <t>Totales</t>
  </si>
  <si>
    <t>Distrito Capital</t>
  </si>
  <si>
    <t>Estado Amazonas</t>
  </si>
  <si>
    <t>Estado Anzoátegui</t>
  </si>
  <si>
    <t>Estado Apure</t>
  </si>
  <si>
    <t>Estado Aragua</t>
  </si>
  <si>
    <t>Estado Barinas</t>
  </si>
  <si>
    <t>Estado Bolívar</t>
  </si>
  <si>
    <t xml:space="preserve">Estado Carabobo 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</si>
  <si>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</si>
  <si>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</si>
  <si>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</si>
  <si>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</si>
  <si>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</si>
  <si>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</si>
  <si>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Miranda</t>
  </si>
  <si>
    <t>Estado Monagas</t>
  </si>
  <si>
    <t>Estado Nueva Esparta</t>
  </si>
  <si>
    <t>Estado Portuguesa</t>
  </si>
  <si>
    <t>Estado Sucre</t>
  </si>
  <si>
    <t>Estado Táchira</t>
  </si>
  <si>
    <t xml:space="preserve">Estado Trujillo </t>
  </si>
  <si>
    <t>Estado Yaracuy</t>
  </si>
  <si>
    <t>Estado Zulia</t>
  </si>
  <si>
    <t>Estado Vargas</t>
  </si>
  <si>
    <t>Crédito Adicional G.O. 40.870 de fecha 16-03-2016,  por concepto de Situado Estadal</t>
  </si>
  <si>
    <t>Crédito Adicional G.O. 40.891, Decreto 2.304 de fecha 27-04-2016,  por concepto de Transferencias de Capital</t>
  </si>
  <si>
    <t>Crédito Adicional G.O. 40.891, Decreto 2.305 de fecha 27-04-2016,  por concepto de Transferencias Corrientes</t>
  </si>
  <si>
    <t xml:space="preserve">Crédito Adicional G.O. 6.226, Decreto 2.314 de fecha 05-05-2016,  por concepto de Transferencias Corrientes </t>
  </si>
  <si>
    <t>Crédito Adicional Decreto 2.335  G.O. 40.911 de fecha 25-05-2016,  por concepto de Situado Estadal</t>
  </si>
  <si>
    <t>Crédito Adicional Decreto 2.348  G.O. 40.922 de fecha 09-06-2016,  por concepto de Transferencias Corrientes</t>
  </si>
  <si>
    <t>Crédito Adicional G.O. 6.236, Decreto 2.374 de fecha 12-07-2016,  por concepto de Transferencias Corrientes</t>
  </si>
  <si>
    <t>Crédito Adicional G.O. 6.244 de fecha 25-07-2016,  por concepto de Situado Estadal</t>
  </si>
  <si>
    <t>Crédito Adicional G.O. 40.953, Decreto 2.395 de fecha 27-07-2016,  por concepto de Transferencias Corrientes</t>
  </si>
  <si>
    <t>Crédito Adicional G.O. 40.953, Decreto 2.396 de fecha 27-07-2016,  por concepto de Transferencias Corrientes</t>
  </si>
  <si>
    <t>Crédito Adicional G.O. 40.953, Decreto 2.396 de fecha 27-07-2016,  por concepto de Transferencias de Capital</t>
  </si>
  <si>
    <t xml:space="preserve">Crédito Adicional G.O. 6.251, Decreto 2.431 de fecha 15-08-2016,  por concepto de Transferencias Corrientes </t>
  </si>
  <si>
    <t>Crédito Adicional G.O. 40.967, Decreto 2.437 de fecha 16-08-2016,  por concepto de Transferencias Corrientes</t>
  </si>
  <si>
    <t>Crédito Adicional G.O. 40.974, Decreto 2.443 de fecha 25-08-2016,  por concepto de Transferencias Corrientes</t>
  </si>
  <si>
    <t>Crédito Adicional G.O. 40.974, Decreto 2.443 de fecha 25-08-2016,  por concepto de Transferencias de Capital</t>
  </si>
  <si>
    <t>Crédito Adicional G.O. 40.974, Decreto 2.444 de fecha 25-08-2016,  por concepto de Transferencias Corrientes</t>
  </si>
  <si>
    <t>Crédito Adicional G.O. 6.253, Decreto 2.450 de fecha 06-09-2016,  por concepto de Transferencias Corrientes</t>
  </si>
  <si>
    <t xml:space="preserve">Crédito Adicional G.O. 41.003, Decreto 2.472 de fecha 05-10-2016,  por concepto de Transferencias Corrientes </t>
  </si>
  <si>
    <t>Crédito Adicional G.O. 6.259, Decreto 2.471 de fecha 05-10-2016, por concepto de Transferencias Corrientes</t>
  </si>
  <si>
    <t>FCI Presupuestado 2016</t>
  </si>
  <si>
    <t>Población</t>
  </si>
  <si>
    <t>Partido Político de gobierno</t>
  </si>
  <si>
    <t>Recursos iniciales Totales</t>
  </si>
  <si>
    <t>Estructura %</t>
  </si>
  <si>
    <t>Crédito Adicional G.O. 6.266, Decreto 2.491 de fecha 19-10-2016, por concepto de Situado Constitucional</t>
  </si>
  <si>
    <t>Crédito Adicional G.O. 6.271, Decreto 2.545 de fecha 10-11-2016, por concepto de Transferencias Corrientes</t>
  </si>
  <si>
    <t>Crédito Adicional G.O. 41.021, Decreto 2.525 de fecha 01-11-2016, por concepto de Transferencias Corrientes</t>
  </si>
  <si>
    <t>Crédito Adicional G.O. 41.021, Decreto 2.525 de fecha 01-11-2016, por concepto de Transferencias de Capital</t>
  </si>
  <si>
    <t>Crédito Adicional G.O. 41.021, Decreto 2.526 de fecha 01-11-2016, por concepto de Transferencias Corrientes</t>
  </si>
  <si>
    <t>Crédito Adicional G.O. 41.021, Decreto 2.526 de fecha 01-11-2016, por concepto de Transferencias de Capital</t>
  </si>
  <si>
    <t>Crédito Adicional G.O. 41.021, Decreto 2.527 de fecha 01-11-2016, por concepto de Transferencias de Capital</t>
  </si>
  <si>
    <t>Crédito Adicional G.O. 41.033, Decreto 2.561 de fecha 17-11-2016, por concepto de Transferencias de Capital al Poder Estadal</t>
  </si>
  <si>
    <t>Crédito Adicional G.O. 6.276, Decreto 2.591 de fecha 12-12-2016, por concepto de Transferencias Corrientes al Poder Estadal</t>
  </si>
  <si>
    <t>Crédito Adicional G.O. 41.044, Decreto 2.578 de fecha 02-12-2016, por concepto de Transferencias Corrientes al Poder Estadal</t>
  </si>
  <si>
    <t>Crédito Adicional G.O. 41.044, Decreto 2.578 de fecha 02-12-2016, por concepto de Transferencias de Capital al Poder Estadal</t>
  </si>
  <si>
    <t>Crédito Adicional G.O. 41.044, Decreto 2.579 de fecha 02-12-2016, por concepto de Transferencias Corriente al Poder Estadal</t>
  </si>
  <si>
    <t>Crédito Adicional G.O. 41.044, Decreto 2.580 de fecha 02-12-2016, por concepto de Transferencias Corriente al Poder Estadal</t>
  </si>
  <si>
    <t>Crédito Adicional G.O. 41.044, Decreto 2.582 de fecha 02-12-2016, por concepto de Transferencias Corriente al Poder Estadal</t>
  </si>
  <si>
    <t>Crédito Adicional G.O. 41.044, Decreto 2.582 de fecha 02-12-2016, por concepto de Transferencias de Capital al Poder Estadal</t>
  </si>
  <si>
    <t>Crédito Adicional G.O. 41.058, Decreto 2.614 de fecha 22-12-2016, por concepto de Transferencias Corrientes al Poder Estadal</t>
  </si>
  <si>
    <t xml:space="preserve">Crédito Adicional G.O. 41.058, Decreto 2.615 de fecha 22-12-2016, por concepto de Transferencias de Capital </t>
  </si>
  <si>
    <t xml:space="preserve">Crédito Adicional G.O. 41.058, Decreto 2.616 de fecha 22-12-2016, por concepto de FCI </t>
  </si>
  <si>
    <t>Crédito Adicional G.O. 41.058, Decreto 2.617 de fecha 22-12-2016, por concepto de Transferencias Corrientes</t>
  </si>
  <si>
    <t>Crédito Adicional G.O. 41.058, Decreto 2.617 de fecha 22-12-2016, por concepto de Transferencias de Capital</t>
  </si>
  <si>
    <t xml:space="preserve">Crédito Adicional G.O. 41.058, Decreto 2.618 de fecha 22-12-2016, por concepto de Transferencias Corrientes </t>
  </si>
  <si>
    <t xml:space="preserve">Crédito Adicional G.O. 41.061, Decreto 2.632 de fecha 27-12-2016, por concepto de Transferencias Corrientes </t>
  </si>
  <si>
    <t xml:space="preserve">Crédito Adicional G.O. 41.061, Decreto 2.633 de fecha 27-12-2016, por concepto de Transferencias Corrientes </t>
  </si>
  <si>
    <t xml:space="preserve">Crédito Adicional G.O. 41.063, Decreto 2.640 de fecha 29-12-2016, por concepto de Transferencias de Capital </t>
  </si>
  <si>
    <t xml:space="preserve">Crédito Adicional G.O. 41.063, Decreto 2.641 de fecha 29-12-2016, por concepto de Transferencias Corrientes </t>
  </si>
  <si>
    <t>Total C.A. asignados por Concepto de Situado Estadal 2016</t>
  </si>
  <si>
    <t>Total C.A. asignados por Concepto Transferencias  Corrientes 2016</t>
  </si>
  <si>
    <t>Total C.A. asignados por Concepto Transferencias de Capital 2016</t>
  </si>
  <si>
    <t>Total C.A. asignados por Concepto FCI 2016</t>
  </si>
  <si>
    <t>Total Recursos adicionales Asignados por Situado, Transferencias Corrientes, Transferencias de Capital y FCI</t>
  </si>
  <si>
    <t>Presupuesto total: Asignación original + Créditos adicionales</t>
  </si>
  <si>
    <t>Estructura % del presupuesto modificado</t>
  </si>
  <si>
    <t>% de Incremento en recursos asignados por concepto de Situado Estadal con respecto al Presupuesto Inicial</t>
  </si>
  <si>
    <t>% de Incremento en recursos asignados por concepto de FCI</t>
  </si>
  <si>
    <t>% de Incremento en recursos asignados por concepto de Transferencias Corrientes con respecto al Presupuesto Inicial</t>
  </si>
  <si>
    <t>% de Incremento en recursos asignados por concepto de Transferencias de capital con respecto al Presupuesto Inicial</t>
  </si>
  <si>
    <t xml:space="preserve">% de Incremento por recursos  adicionales asignados por Situado, Transferencias Corrientes y Transferencias de Capital con respecto al Presupuesto Inicial </t>
  </si>
  <si>
    <t>Número de CA</t>
  </si>
  <si>
    <t>En Bolívares Fuertes y %</t>
  </si>
  <si>
    <t>Recursos Asignados a los Estados</t>
  </si>
  <si>
    <t xml:space="preserve">Fuente: ONAPRE Ley de Presupuesto 2016. Decretos Presidenciales publicados en las Gacetas Oficiales  mencionadas. </t>
  </si>
  <si>
    <t>INE Proyecciones de Población con base al censo 2011. CNE Divulgaciones Regionales 2012. Elaboración Propia</t>
  </si>
  <si>
    <t xml:space="preserve">% de Incremento por recursos  adicionales con respecto al presupuesto inicial </t>
  </si>
  <si>
    <t>Partido político del gobernador.    1 = PSUV  2=MUD</t>
  </si>
  <si>
    <t>Presupuesto + Créditos Adicionales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</si>
</sst>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General_)"/>
    <numFmt numFmtId="165" formatCode="_ * #,##0_ ;_ * \-#,##0_ ;_ * &quot;-&quot;??_ ;_ @_ "/>
  </numFmts>
  <fonts count="2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ourie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4">
    <xf numFmtId="0" fontId="0" fillId="0" borderId="0"/>
    <xf numFmtId="0" fontId="9" fillId="0" borderId="0"/>
    <xf numFmtId="164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Font="1" applyBorder="1"/>
    <xf numFmtId="4" fontId="2" fillId="2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4" fontId="3" fillId="2" borderId="1" xfId="0" applyNumberFormat="1" applyFont="1" applyFill="1" applyBorder="1" applyAlignment="1">
      <alignment horizontal="center"/>
    </xf>
    <xf numFmtId="0" fontId="1" fillId="0" borderId="2" xfId="0" applyFont="1" applyFill="1" applyBorder="1" applyProtection="1">
      <protection locked="0"/>
    </xf>
    <xf numFmtId="4" fontId="1" fillId="0" borderId="2" xfId="0" applyNumberFormat="1" applyFont="1" applyFill="1" applyBorder="1" applyProtection="1">
      <protection locked="0"/>
    </xf>
    <xf numFmtId="4" fontId="4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4" fillId="0" borderId="4" xfId="0" applyNumberFormat="1" applyFont="1" applyFill="1" applyBorder="1" applyAlignment="1">
      <alignment horizontal="center" wrapText="1"/>
    </xf>
    <xf numFmtId="4" fontId="4" fillId="0" borderId="3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8" fillId="0" borderId="0" xfId="0" applyFont="1"/>
    <xf numFmtId="4" fontId="4" fillId="0" borderId="4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7" fillId="0" borderId="4" xfId="1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7" fillId="0" borderId="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4" fontId="6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0" fillId="0" borderId="1" xfId="0" applyFill="1" applyBorder="1"/>
    <xf numFmtId="0" fontId="3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/>
    </xf>
    <xf numFmtId="0" fontId="12" fillId="0" borderId="0" xfId="0" applyFont="1"/>
    <xf numFmtId="4" fontId="2" fillId="0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6" fillId="7" borderId="1" xfId="0" applyNumberFormat="1" applyFont="1" applyFill="1" applyBorder="1" applyAlignment="1">
      <alignment horizontal="center" wrapText="1"/>
    </xf>
    <xf numFmtId="4" fontId="2" fillId="7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/>
    </xf>
    <xf numFmtId="2" fontId="6" fillId="9" borderId="1" xfId="0" applyNumberFormat="1" applyFont="1" applyFill="1" applyBorder="1" applyAlignment="1">
      <alignment horizontal="center" wrapText="1"/>
    </xf>
    <xf numFmtId="4" fontId="2" fillId="9" borderId="1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4" fontId="2" fillId="6" borderId="4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2" fontId="2" fillId="6" borderId="6" xfId="0" applyNumberFormat="1" applyFont="1" applyFill="1" applyBorder="1" applyAlignment="1">
      <alignment horizontal="center" wrapText="1"/>
    </xf>
    <xf numFmtId="4" fontId="4" fillId="6" borderId="4" xfId="0" applyNumberFormat="1" applyFont="1" applyFill="1" applyBorder="1" applyAlignment="1">
      <alignment horizontal="center"/>
    </xf>
    <xf numFmtId="2" fontId="4" fillId="10" borderId="6" xfId="0" applyNumberFormat="1" applyFont="1" applyFill="1" applyBorder="1" applyAlignment="1">
      <alignment horizontal="center" wrapText="1"/>
    </xf>
    <xf numFmtId="4" fontId="4" fillId="8" borderId="1" xfId="0" applyNumberFormat="1" applyFont="1" applyFill="1" applyBorder="1" applyAlignment="1">
      <alignment horizontal="center"/>
    </xf>
    <xf numFmtId="2" fontId="2" fillId="9" borderId="6" xfId="0" applyNumberFormat="1" applyFont="1" applyFill="1" applyBorder="1" applyAlignment="1">
      <alignment horizontal="center" wrapText="1"/>
    </xf>
    <xf numFmtId="4" fontId="4" fillId="9" borderId="1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/>
    <xf numFmtId="4" fontId="3" fillId="0" borderId="0" xfId="0" applyNumberFormat="1" applyFont="1" applyFill="1" applyBorder="1" applyAlignment="1">
      <alignment horizontal="center"/>
    </xf>
    <xf numFmtId="0" fontId="13" fillId="0" borderId="0" xfId="0" applyFont="1"/>
    <xf numFmtId="165" fontId="0" fillId="0" borderId="0" xfId="243" applyNumberFormat="1" applyFont="1" applyFill="1"/>
    <xf numFmtId="0" fontId="15" fillId="0" borderId="0" xfId="0" applyFont="1"/>
    <xf numFmtId="0" fontId="15" fillId="0" borderId="1" xfId="0" applyFont="1" applyBorder="1" applyAlignment="1">
      <alignment horizontal="center"/>
    </xf>
    <xf numFmtId="2" fontId="16" fillId="3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1" xfId="0" applyFont="1" applyBorder="1"/>
    <xf numFmtId="2" fontId="17" fillId="0" borderId="1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4" fontId="19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4" fontId="19" fillId="11" borderId="1" xfId="0" applyNumberFormat="1" applyFont="1" applyFill="1" applyBorder="1" applyAlignment="1">
      <alignment horizontal="center"/>
    </xf>
    <xf numFmtId="4" fontId="17" fillId="11" borderId="1" xfId="0" applyNumberFormat="1" applyFont="1" applyFill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8" fillId="0" borderId="2" xfId="0" applyFont="1" applyFill="1" applyBorder="1" applyProtection="1">
      <protection locked="0"/>
    </xf>
    <xf numFmtId="4" fontId="17" fillId="12" borderId="1" xfId="0" applyNumberFormat="1" applyFont="1" applyFill="1" applyBorder="1" applyAlignment="1">
      <alignment horizontal="center"/>
    </xf>
    <xf numFmtId="4" fontId="19" fillId="12" borderId="1" xfId="0" applyNumberFormat="1" applyFont="1" applyFill="1" applyBorder="1" applyAlignment="1">
      <alignment horizontal="center"/>
    </xf>
    <xf numFmtId="4" fontId="18" fillId="0" borderId="2" xfId="0" applyNumberFormat="1" applyFont="1" applyFill="1" applyBorder="1" applyProtection="1">
      <protection locked="0"/>
    </xf>
    <xf numFmtId="2" fontId="17" fillId="11" borderId="1" xfId="0" applyNumberFormat="1" applyFont="1" applyFill="1" applyBorder="1" applyAlignment="1">
      <alignment horizontal="center"/>
    </xf>
    <xf numFmtId="2" fontId="17" fillId="1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4" fontId="0" fillId="0" borderId="0" xfId="0" applyNumberFormat="1"/>
    <xf numFmtId="2" fontId="20" fillId="3" borderId="1" xfId="0" applyNumberFormat="1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165" fontId="0" fillId="0" borderId="0" xfId="243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4" fontId="1" fillId="0" borderId="0" xfId="0" applyNumberFormat="1" applyFont="1" applyFill="1" applyBorder="1" applyProtection="1">
      <protection locked="0"/>
    </xf>
    <xf numFmtId="0" fontId="0" fillId="0" borderId="0" xfId="0" applyFill="1" applyBorder="1"/>
  </cellXfs>
  <cellStyles count="244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Millares" xfId="243" builtinId="3"/>
    <cellStyle name="Normal" xfId="0" builtinId="0"/>
    <cellStyle name="Normal 9" xfId="1"/>
    <cellStyle name="Normal_Ent_mun_par2001_listo_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3"/>
  <sheetViews>
    <sheetView tabSelected="1" zoomScaleNormal="100" zoomScalePageLayoutView="200" workbookViewId="0">
      <selection activeCell="D38" sqref="D38"/>
    </sheetView>
  </sheetViews>
  <sheetFormatPr baseColWidth="10" defaultRowHeight="15.75" x14ac:dyDescent="0.25"/>
  <cols>
    <col min="1" max="1" width="18.625" customWidth="1"/>
    <col min="2" max="2" width="13" style="45" customWidth="1"/>
    <col min="3" max="4" width="16.125" style="44" customWidth="1"/>
    <col min="5" max="5" width="8.75" style="44" customWidth="1"/>
    <col min="6" max="6" width="17" hidden="1" customWidth="1"/>
    <col min="7" max="7" width="14.125" hidden="1" customWidth="1"/>
    <col min="8" max="8" width="15.375" hidden="1" customWidth="1"/>
    <col min="9" max="9" width="15.875" hidden="1" customWidth="1"/>
    <col min="10" max="10" width="17.625" hidden="1" customWidth="1"/>
    <col min="11" max="11" width="17.875" hidden="1" customWidth="1"/>
    <col min="12" max="12" width="15.625" hidden="1" customWidth="1"/>
    <col min="13" max="13" width="14.625" hidden="1" customWidth="1"/>
    <col min="14" max="14" width="15" hidden="1" customWidth="1"/>
    <col min="15" max="15" width="16.375" hidden="1" customWidth="1"/>
    <col min="16" max="16" width="16.125" hidden="1" customWidth="1"/>
    <col min="17" max="17" width="15.875" hidden="1" customWidth="1"/>
    <col min="18" max="18" width="14.625" hidden="1" customWidth="1"/>
    <col min="19" max="19" width="15.875" hidden="1" customWidth="1"/>
    <col min="20" max="20" width="14.875" hidden="1" customWidth="1"/>
    <col min="21" max="21" width="16.625" hidden="1" customWidth="1"/>
    <col min="22" max="22" width="15.625" hidden="1" customWidth="1"/>
    <col min="23" max="23" width="16" hidden="1" customWidth="1"/>
    <col min="24" max="39" width="17.375" hidden="1" customWidth="1"/>
    <col min="40" max="48" width="17.375" style="45" hidden="1" customWidth="1"/>
    <col min="49" max="49" width="0.125" style="45" hidden="1" customWidth="1"/>
    <col min="50" max="53" width="17.375" style="45" hidden="1" customWidth="1"/>
    <col min="54" max="55" width="17.375" style="45" customWidth="1"/>
    <col min="56" max="62" width="11.5" style="58" customWidth="1"/>
  </cols>
  <sheetData>
    <row r="1" spans="1:65" x14ac:dyDescent="0.25">
      <c r="A1" s="89" t="s">
        <v>90</v>
      </c>
    </row>
    <row r="2" spans="1:65" x14ac:dyDescent="0.25">
      <c r="A2" s="89" t="s">
        <v>95</v>
      </c>
    </row>
    <row r="3" spans="1:65" x14ac:dyDescent="0.25">
      <c r="A3" s="89" t="s">
        <v>89</v>
      </c>
    </row>
    <row r="5" spans="1:65" ht="156" customHeight="1" x14ac:dyDescent="0.25">
      <c r="A5" s="1" t="s">
        <v>0</v>
      </c>
      <c r="B5" s="2" t="s">
        <v>1</v>
      </c>
      <c r="C5" s="34" t="s">
        <v>46</v>
      </c>
      <c r="D5" s="46" t="s">
        <v>49</v>
      </c>
      <c r="E5" s="48" t="s">
        <v>50</v>
      </c>
      <c r="F5" s="9" t="s">
        <v>27</v>
      </c>
      <c r="G5" s="9" t="s">
        <v>28</v>
      </c>
      <c r="H5" s="9" t="s">
        <v>29</v>
      </c>
      <c r="I5" s="9" t="s">
        <v>30</v>
      </c>
      <c r="J5" s="9" t="s">
        <v>31</v>
      </c>
      <c r="K5" s="9" t="s">
        <v>32</v>
      </c>
      <c r="L5" s="2" t="s">
        <v>33</v>
      </c>
      <c r="M5" s="2" t="s">
        <v>34</v>
      </c>
      <c r="N5" s="9" t="s">
        <v>35</v>
      </c>
      <c r="O5" s="9" t="s">
        <v>36</v>
      </c>
      <c r="P5" s="24" t="s">
        <v>37</v>
      </c>
      <c r="Q5" s="9" t="s">
        <v>38</v>
      </c>
      <c r="R5" s="9" t="s">
        <v>39</v>
      </c>
      <c r="S5" s="9" t="s">
        <v>40</v>
      </c>
      <c r="T5" s="24" t="s">
        <v>41</v>
      </c>
      <c r="U5" s="9" t="s">
        <v>42</v>
      </c>
      <c r="V5" s="9" t="s">
        <v>43</v>
      </c>
      <c r="W5" s="18" t="s">
        <v>44</v>
      </c>
      <c r="X5" s="32" t="s">
        <v>45</v>
      </c>
      <c r="Y5" s="32" t="s">
        <v>51</v>
      </c>
      <c r="Z5" s="32" t="s">
        <v>54</v>
      </c>
      <c r="AA5" s="32" t="s">
        <v>53</v>
      </c>
      <c r="AB5" s="32" t="s">
        <v>55</v>
      </c>
      <c r="AC5" s="32" t="s">
        <v>56</v>
      </c>
      <c r="AD5" s="32" t="s">
        <v>57</v>
      </c>
      <c r="AE5" s="32" t="s">
        <v>52</v>
      </c>
      <c r="AF5" s="32" t="s">
        <v>58</v>
      </c>
      <c r="AG5" s="32" t="s">
        <v>60</v>
      </c>
      <c r="AH5" s="32" t="s">
        <v>61</v>
      </c>
      <c r="AI5" s="32" t="s">
        <v>62</v>
      </c>
      <c r="AJ5" s="32" t="s">
        <v>63</v>
      </c>
      <c r="AK5" s="32" t="s">
        <v>64</v>
      </c>
      <c r="AL5" s="32" t="s">
        <v>65</v>
      </c>
      <c r="AM5" s="32" t="s">
        <v>59</v>
      </c>
      <c r="AN5" s="61" t="s">
        <v>66</v>
      </c>
      <c r="AO5" s="32" t="s">
        <v>67</v>
      </c>
      <c r="AP5" s="32" t="s">
        <v>68</v>
      </c>
      <c r="AQ5" s="32" t="s">
        <v>69</v>
      </c>
      <c r="AR5" s="32" t="s">
        <v>70</v>
      </c>
      <c r="AS5" s="69" t="s">
        <v>71</v>
      </c>
      <c r="AT5" s="32" t="s">
        <v>72</v>
      </c>
      <c r="AU5" s="32" t="s">
        <v>73</v>
      </c>
      <c r="AV5" s="32" t="s">
        <v>74</v>
      </c>
      <c r="AW5" s="32" t="s">
        <v>75</v>
      </c>
      <c r="AX5" s="66" t="s">
        <v>76</v>
      </c>
      <c r="AY5" s="68" t="s">
        <v>77</v>
      </c>
      <c r="AZ5" s="71" t="s">
        <v>78</v>
      </c>
      <c r="BA5" s="73" t="s">
        <v>79</v>
      </c>
      <c r="BB5" s="78" t="s">
        <v>80</v>
      </c>
      <c r="BC5" s="15" t="s">
        <v>81</v>
      </c>
      <c r="BD5" s="79" t="s">
        <v>82</v>
      </c>
      <c r="BE5" s="80" t="s">
        <v>83</v>
      </c>
      <c r="BF5" s="81" t="s">
        <v>84</v>
      </c>
      <c r="BG5" s="83" t="s">
        <v>85</v>
      </c>
      <c r="BH5" s="85" t="s">
        <v>86</v>
      </c>
      <c r="BI5" s="87" t="s">
        <v>87</v>
      </c>
      <c r="BJ5" s="80" t="s">
        <v>88</v>
      </c>
      <c r="BK5" s="36" t="s">
        <v>47</v>
      </c>
      <c r="BL5" s="41" t="s">
        <v>48</v>
      </c>
    </row>
    <row r="6" spans="1:65" x14ac:dyDescent="0.25">
      <c r="A6" s="3" t="s">
        <v>2</v>
      </c>
      <c r="B6" s="10">
        <f>SUM(B7:B30)</f>
        <v>227860001203</v>
      </c>
      <c r="C6" s="4">
        <f>SUM(C7:C30)</f>
        <v>38984982906.580002</v>
      </c>
      <c r="D6" s="4">
        <f t="shared" ref="D6:D30" si="0">B6+C6</f>
        <v>266844984109.58002</v>
      </c>
      <c r="E6" s="4">
        <f>(D6/$D$6)*100</f>
        <v>100</v>
      </c>
      <c r="F6" s="10">
        <v>16988325700</v>
      </c>
      <c r="G6" s="11">
        <v>112379470.86</v>
      </c>
      <c r="H6" s="11">
        <v>1006086883</v>
      </c>
      <c r="I6" s="10">
        <f>SUM(I7:I30)</f>
        <v>4814885445.2599993</v>
      </c>
      <c r="J6" s="16">
        <v>32000000000</v>
      </c>
      <c r="K6" s="16">
        <v>253579099</v>
      </c>
      <c r="L6" s="10">
        <f>SUM(L7:L30)</f>
        <v>6676241863.7900009</v>
      </c>
      <c r="M6" s="20">
        <v>48000000000</v>
      </c>
      <c r="N6" s="11">
        <v>800000000</v>
      </c>
      <c r="O6" s="11">
        <v>203849298.09</v>
      </c>
      <c r="P6" s="22">
        <v>458699918.45999998</v>
      </c>
      <c r="Q6" s="10">
        <f>SUM(Q7:Q30)</f>
        <v>6564452701.6600008</v>
      </c>
      <c r="R6" s="11">
        <v>271121216</v>
      </c>
      <c r="S6" s="25">
        <v>544707720</v>
      </c>
      <c r="T6" s="26">
        <v>69338000</v>
      </c>
      <c r="U6" s="25">
        <v>2842659665.0599999</v>
      </c>
      <c r="V6" s="10">
        <f>SUM(V7:V30)</f>
        <v>12003433144.129999</v>
      </c>
      <c r="W6" s="19">
        <v>3790044325</v>
      </c>
      <c r="X6" s="33">
        <f>SUM(X7:X30)</f>
        <v>21880079416.420006</v>
      </c>
      <c r="Y6" s="10">
        <f>SUM(Y7:Y30)</f>
        <v>92345976833.439987</v>
      </c>
      <c r="Z6" s="10">
        <v>87200000</v>
      </c>
      <c r="AA6" s="10">
        <v>602800000</v>
      </c>
      <c r="AB6" s="10">
        <v>111614654.06999999</v>
      </c>
      <c r="AC6" s="10">
        <v>418424719.17000002</v>
      </c>
      <c r="AD6" s="10">
        <v>2456635964</v>
      </c>
      <c r="AE6" s="16">
        <f>SUM(AE7:AE30)</f>
        <v>34656121160.370003</v>
      </c>
      <c r="AF6" s="10">
        <v>1116150080</v>
      </c>
      <c r="AG6" s="16">
        <v>89441161.989999995</v>
      </c>
      <c r="AH6" s="16">
        <v>308088367.94999999</v>
      </c>
      <c r="AI6" s="10">
        <v>5468920490.4099998</v>
      </c>
      <c r="AJ6" s="59">
        <v>1237638844</v>
      </c>
      <c r="AK6" s="59">
        <v>567618170</v>
      </c>
      <c r="AL6" s="59">
        <v>102381830</v>
      </c>
      <c r="AM6" s="16">
        <f>SUM(AM7:AM30)</f>
        <v>3726521317.1999998</v>
      </c>
      <c r="AN6" s="64">
        <v>2147632556.0999999</v>
      </c>
      <c r="AO6" s="10">
        <v>56000000</v>
      </c>
      <c r="AP6" s="50">
        <v>555063197.34000003</v>
      </c>
      <c r="AQ6" s="10">
        <v>710800000</v>
      </c>
      <c r="AR6" s="59">
        <v>49200000</v>
      </c>
      <c r="AS6" s="56">
        <v>891910002</v>
      </c>
      <c r="AT6" s="10">
        <v>249000000</v>
      </c>
      <c r="AU6" s="59">
        <v>488284756</v>
      </c>
      <c r="AV6" s="10">
        <v>337886156.37</v>
      </c>
      <c r="AW6" s="10">
        <v>564308733</v>
      </c>
      <c r="AX6" s="67">
        <f>F6+J6+M6+Y6</f>
        <v>189334302533.44</v>
      </c>
      <c r="AY6" s="70">
        <f>H6+I6+K6+L6+N6+O6+Q6+R6+S6+U6+V6+W6+X6+AA6+AB6+AE6+AG6+AI6+AJ6+AK6+AM6+AN6+AQ6+AS6+AT6+AU6+AW6</f>
        <v>113163752622.55002</v>
      </c>
      <c r="AZ6" s="72">
        <f>G6+P6+T6+Z6+AC6+AD6+AF6+AH6+AL6+AO6+AR6+AV6</f>
        <v>5572384506.8099995</v>
      </c>
      <c r="BA6" s="75">
        <v>555063197.34000003</v>
      </c>
      <c r="BB6" s="74">
        <f>SUM(F6:AW6)</f>
        <v>308625502860.14001</v>
      </c>
      <c r="BC6" s="74">
        <f>BB6+D6</f>
        <v>575470486969.71997</v>
      </c>
      <c r="BD6" s="74">
        <f>(BC6/$BC$6)*100</f>
        <v>100</v>
      </c>
      <c r="BE6" s="74">
        <f>(AX6/B6)</f>
        <v>0.83092381959904615</v>
      </c>
      <c r="BF6" s="75">
        <f>(BA6/C6)*100</f>
        <v>1.4237872020364919</v>
      </c>
      <c r="BG6" s="84">
        <f>(AY6/B6)*100</f>
        <v>49.663719838978089</v>
      </c>
      <c r="BH6" s="86">
        <f>(AZ6/B6)*100</f>
        <v>2.4455299207365373</v>
      </c>
      <c r="BI6" s="74">
        <f>(BB6/D6)*100</f>
        <v>115.65722469544446</v>
      </c>
      <c r="BJ6" s="88">
        <f>COUNT(F6:AW6)</f>
        <v>44</v>
      </c>
      <c r="BK6" s="37">
        <f>SUM(BK7:BK30)</f>
        <v>31026412</v>
      </c>
      <c r="BL6" s="42"/>
      <c r="BM6" s="114"/>
    </row>
    <row r="7" spans="1:65" x14ac:dyDescent="0.25">
      <c r="A7" s="5" t="s">
        <v>3</v>
      </c>
      <c r="B7" s="12">
        <v>13562153154</v>
      </c>
      <c r="C7" s="6">
        <v>1590118119.75</v>
      </c>
      <c r="D7" s="6">
        <f t="shared" si="0"/>
        <v>15152271273.75</v>
      </c>
      <c r="E7" s="4">
        <f t="shared" ref="E7:E30" si="1">(D7/$D$6)*100</f>
        <v>5.6783046997532143</v>
      </c>
      <c r="F7" s="12">
        <v>1011142596</v>
      </c>
      <c r="G7" s="13">
        <v>112379470.86</v>
      </c>
      <c r="H7" s="13">
        <v>1006086883</v>
      </c>
      <c r="I7" s="12">
        <v>434873683.82999998</v>
      </c>
      <c r="J7" s="17">
        <v>1904629591</v>
      </c>
      <c r="K7" s="17">
        <v>253579099</v>
      </c>
      <c r="L7" s="12">
        <v>815222559.86000001</v>
      </c>
      <c r="M7" s="21">
        <v>2856944387</v>
      </c>
      <c r="N7" s="13">
        <v>800000000</v>
      </c>
      <c r="O7" s="13">
        <v>203849298.09</v>
      </c>
      <c r="P7" s="23">
        <v>458699918.45999998</v>
      </c>
      <c r="Q7" s="10">
        <v>781586327.72000003</v>
      </c>
      <c r="R7" s="13">
        <v>271121216</v>
      </c>
      <c r="S7" s="27">
        <v>544707720</v>
      </c>
      <c r="T7" s="28">
        <v>69338000</v>
      </c>
      <c r="U7" s="27">
        <v>2842659665.0599999</v>
      </c>
      <c r="V7" s="12">
        <v>1862247446.3699999</v>
      </c>
      <c r="W7" s="29">
        <v>3790044325</v>
      </c>
      <c r="X7" s="31">
        <v>3199291411.8400002</v>
      </c>
      <c r="Y7" s="12">
        <v>5496402502.9200001</v>
      </c>
      <c r="Z7" s="12">
        <v>87200000</v>
      </c>
      <c r="AA7" s="12">
        <v>602800000</v>
      </c>
      <c r="AB7" s="12">
        <v>111614654.06999999</v>
      </c>
      <c r="AC7" s="12">
        <v>418424719.17000002</v>
      </c>
      <c r="AD7" s="12">
        <v>2456635964</v>
      </c>
      <c r="AE7" s="17">
        <v>3128996343.9899998</v>
      </c>
      <c r="AF7" s="57"/>
      <c r="AG7" s="17">
        <v>89441161.989999995</v>
      </c>
      <c r="AH7" s="17">
        <v>308088367.94999999</v>
      </c>
      <c r="AI7" s="12">
        <v>5468920490.4099998</v>
      </c>
      <c r="AJ7" s="60">
        <v>1237638844</v>
      </c>
      <c r="AK7" s="60">
        <v>567618170</v>
      </c>
      <c r="AL7" s="60">
        <v>102381830</v>
      </c>
      <c r="AM7" s="17">
        <v>707816813</v>
      </c>
      <c r="AN7" s="52">
        <v>2147632556.0999999</v>
      </c>
      <c r="AO7" s="12">
        <v>56000000</v>
      </c>
      <c r="AP7" s="51">
        <v>555063197.34000003</v>
      </c>
      <c r="AQ7" s="12">
        <v>710800000</v>
      </c>
      <c r="AR7" s="60">
        <v>49200000</v>
      </c>
      <c r="AS7" s="55">
        <v>891910002</v>
      </c>
      <c r="AT7" s="12">
        <v>249000000</v>
      </c>
      <c r="AU7" s="60">
        <v>488284756</v>
      </c>
      <c r="AV7" s="12">
        <v>337886156.37</v>
      </c>
      <c r="AW7" s="12">
        <v>564308733</v>
      </c>
      <c r="AX7" s="67">
        <f t="shared" ref="AX7:AX30" si="2">F7+J7+M7+Y7</f>
        <v>11269119076.92</v>
      </c>
      <c r="AY7" s="70">
        <f t="shared" ref="AY7:AY30" si="3">H7+I7+K7+L7+N7+O7+Q7+R7+S7+U7+V7+W7+X7+AA7+AB7+AE7+AG7+AI7+AJ7+AK7+AM7+AN7+AQ7+AS7+AT7+AU7+AW7</f>
        <v>33772052160.330002</v>
      </c>
      <c r="AZ7" s="72">
        <f t="shared" ref="AZ7:AZ30" si="4">G7+P7+T7+Z7+AC7+AD7+AF7+AH7+AL7+AO7+AR7+AV7</f>
        <v>4456234426.8099995</v>
      </c>
      <c r="BA7" s="76">
        <v>555063197.34000003</v>
      </c>
      <c r="BB7" s="74">
        <f t="shared" ref="BB7:BB30" si="5">SUM(F7:AW7)</f>
        <v>50052468861.399979</v>
      </c>
      <c r="BC7" s="74">
        <f t="shared" ref="BC7:BC30" si="6">BB7+D7</f>
        <v>65204740135.149979</v>
      </c>
      <c r="BD7" s="74">
        <f t="shared" ref="BD7:BD30" si="7">(BC7/$BC$6)*100</f>
        <v>11.330683607859966</v>
      </c>
      <c r="BE7" s="74">
        <f t="shared" ref="BE7:BE30" si="8">(AX7/B7)</f>
        <v>0.83092403904879253</v>
      </c>
      <c r="BF7" s="75">
        <f>(BA7/C7)*100</f>
        <v>34.90704183833008</v>
      </c>
      <c r="BG7" s="84">
        <f t="shared" ref="BG7:BG30" si="9">(AY7/B7)*100</f>
        <v>249.01689117387181</v>
      </c>
      <c r="BH7" s="86">
        <f t="shared" ref="BH7:BH30" si="10">(AZ7/B7)*100</f>
        <v>32.857868335572398</v>
      </c>
      <c r="BI7" s="74">
        <f t="shared" ref="BI7:BI30" si="11">(BB7/D7)*100</f>
        <v>330.32980968412011</v>
      </c>
      <c r="BJ7" s="88">
        <f t="shared" ref="BJ7:BJ30" si="12">COUNT(F7:AW7)</f>
        <v>43</v>
      </c>
      <c r="BK7" s="38">
        <v>2084074</v>
      </c>
      <c r="BL7" s="43">
        <v>1</v>
      </c>
      <c r="BM7" s="114"/>
    </row>
    <row r="8" spans="1:65" x14ac:dyDescent="0.25">
      <c r="A8" s="7" t="s">
        <v>4</v>
      </c>
      <c r="B8" s="12">
        <v>3788551845</v>
      </c>
      <c r="C8" s="6">
        <v>1562349473.28</v>
      </c>
      <c r="D8" s="6">
        <f t="shared" si="0"/>
        <v>5350901318.2799997</v>
      </c>
      <c r="E8" s="4">
        <f t="shared" si="1"/>
        <v>2.0052471048444551</v>
      </c>
      <c r="F8" s="12">
        <v>282460027</v>
      </c>
      <c r="G8" s="13"/>
      <c r="H8" s="13"/>
      <c r="I8" s="12">
        <v>13881789.35</v>
      </c>
      <c r="J8" s="17">
        <v>532053271</v>
      </c>
      <c r="K8" s="17"/>
      <c r="L8" s="12">
        <v>62131754.670000002</v>
      </c>
      <c r="M8" s="21">
        <v>798079907</v>
      </c>
      <c r="N8" s="13"/>
      <c r="O8" s="13"/>
      <c r="P8" s="23"/>
      <c r="Q8" s="10">
        <v>43103023.259999998</v>
      </c>
      <c r="R8" s="13"/>
      <c r="S8" s="27"/>
      <c r="T8" s="28"/>
      <c r="U8" s="27"/>
      <c r="V8" s="12">
        <v>102496954.70999999</v>
      </c>
      <c r="W8" s="30"/>
      <c r="X8" s="31">
        <v>190690385.34</v>
      </c>
      <c r="Y8" s="12">
        <v>1535405595.6800001</v>
      </c>
      <c r="Z8" s="12"/>
      <c r="AA8" s="12"/>
      <c r="AB8" s="12"/>
      <c r="AC8" s="12"/>
      <c r="AD8" s="12"/>
      <c r="AE8" s="17">
        <v>159002522.37</v>
      </c>
      <c r="AF8" s="12"/>
      <c r="AG8" s="12"/>
      <c r="AH8" s="12"/>
      <c r="AI8" s="12"/>
      <c r="AJ8" s="12"/>
      <c r="AK8" s="12"/>
      <c r="AL8" s="12"/>
      <c r="AM8" s="17">
        <v>9077554.0299999993</v>
      </c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67">
        <f t="shared" si="2"/>
        <v>3147998800.6800003</v>
      </c>
      <c r="AY8" s="70">
        <f t="shared" si="3"/>
        <v>580383983.73000002</v>
      </c>
      <c r="AZ8" s="72">
        <f t="shared" si="4"/>
        <v>0</v>
      </c>
      <c r="BA8" s="77"/>
      <c r="BB8" s="74">
        <f t="shared" si="5"/>
        <v>3728382784.4100003</v>
      </c>
      <c r="BC8" s="74">
        <f t="shared" si="6"/>
        <v>9079284102.6900005</v>
      </c>
      <c r="BD8" s="74">
        <f t="shared" si="7"/>
        <v>1.577714984220856</v>
      </c>
      <c r="BE8" s="74">
        <f t="shared" si="8"/>
        <v>0.83092403891334377</v>
      </c>
      <c r="BF8" s="82"/>
      <c r="BG8" s="84">
        <f t="shared" si="9"/>
        <v>15.319415108334091</v>
      </c>
      <c r="BH8" s="86">
        <f t="shared" si="10"/>
        <v>0</v>
      </c>
      <c r="BI8" s="74">
        <f t="shared" si="11"/>
        <v>69.677659194964491</v>
      </c>
      <c r="BJ8" s="88">
        <f t="shared" si="12"/>
        <v>11</v>
      </c>
      <c r="BK8" s="39">
        <v>182908</v>
      </c>
      <c r="BL8" s="43">
        <v>0</v>
      </c>
      <c r="BM8" s="114"/>
    </row>
    <row r="9" spans="1:65" x14ac:dyDescent="0.25">
      <c r="A9" s="8" t="s">
        <v>5</v>
      </c>
      <c r="B9" s="12">
        <v>11496211720</v>
      </c>
      <c r="C9" s="6">
        <v>1684214831.1199999</v>
      </c>
      <c r="D9" s="6">
        <f t="shared" si="0"/>
        <v>13180426551.119999</v>
      </c>
      <c r="E9" s="4">
        <f t="shared" si="1"/>
        <v>4.9393570559705369</v>
      </c>
      <c r="F9" s="12">
        <v>857113854</v>
      </c>
      <c r="G9" s="13"/>
      <c r="H9" s="13"/>
      <c r="I9" s="12">
        <v>322051746.86000001</v>
      </c>
      <c r="J9" s="17">
        <v>1614494747</v>
      </c>
      <c r="K9" s="17"/>
      <c r="L9" s="12">
        <v>336249531.88</v>
      </c>
      <c r="M9" s="21">
        <v>2421742121</v>
      </c>
      <c r="N9" s="13"/>
      <c r="O9" s="13"/>
      <c r="P9" s="23"/>
      <c r="Q9" s="10">
        <v>425953371.38</v>
      </c>
      <c r="R9" s="13"/>
      <c r="S9" s="27"/>
      <c r="T9" s="28"/>
      <c r="U9" s="27"/>
      <c r="V9" s="12">
        <v>649701438.15999997</v>
      </c>
      <c r="W9" s="31"/>
      <c r="X9" s="31">
        <v>1006382129.67</v>
      </c>
      <c r="Y9" s="12">
        <v>4659127953.9899998</v>
      </c>
      <c r="Z9" s="12"/>
      <c r="AA9" s="12"/>
      <c r="AB9" s="12"/>
      <c r="AC9" s="12"/>
      <c r="AD9" s="12"/>
      <c r="AE9" s="17">
        <v>1700882856.79</v>
      </c>
      <c r="AF9" s="12"/>
      <c r="AG9" s="12"/>
      <c r="AH9" s="12"/>
      <c r="AI9" s="12"/>
      <c r="AJ9" s="12"/>
      <c r="AK9" s="12"/>
      <c r="AL9" s="12"/>
      <c r="AM9" s="65"/>
      <c r="AN9" s="53"/>
      <c r="AO9" s="53"/>
      <c r="AP9" s="53"/>
      <c r="AQ9" s="53"/>
      <c r="AR9" s="53"/>
      <c r="AS9" s="53"/>
      <c r="AT9" s="53"/>
      <c r="AU9" s="53"/>
      <c r="AV9" s="62"/>
      <c r="AW9" s="62"/>
      <c r="AX9" s="67">
        <f t="shared" si="2"/>
        <v>9552478675.9899998</v>
      </c>
      <c r="AY9" s="70">
        <f t="shared" si="3"/>
        <v>4441221074.7399998</v>
      </c>
      <c r="AZ9" s="72">
        <f t="shared" si="4"/>
        <v>0</v>
      </c>
      <c r="BA9" s="77"/>
      <c r="BB9" s="74">
        <f t="shared" si="5"/>
        <v>13993699750.73</v>
      </c>
      <c r="BC9" s="74">
        <f t="shared" si="6"/>
        <v>27174126301.849998</v>
      </c>
      <c r="BD9" s="74">
        <f t="shared" si="7"/>
        <v>4.7220712299151915</v>
      </c>
      <c r="BE9" s="74">
        <f t="shared" si="8"/>
        <v>0.83092403903553025</v>
      </c>
      <c r="BF9" s="82"/>
      <c r="BG9" s="84">
        <f t="shared" si="9"/>
        <v>38.63203969194123</v>
      </c>
      <c r="BH9" s="86">
        <f t="shared" si="10"/>
        <v>0</v>
      </c>
      <c r="BI9" s="74">
        <f t="shared" si="11"/>
        <v>106.17031016754837</v>
      </c>
      <c r="BJ9" s="88">
        <f t="shared" si="12"/>
        <v>10</v>
      </c>
      <c r="BK9" s="39">
        <v>1682206</v>
      </c>
      <c r="BL9" s="43">
        <v>1</v>
      </c>
      <c r="BM9" s="114"/>
    </row>
    <row r="10" spans="1:65" x14ac:dyDescent="0.25">
      <c r="A10" s="8" t="s">
        <v>6</v>
      </c>
      <c r="B10" s="12">
        <v>5836685388</v>
      </c>
      <c r="C10" s="47">
        <v>1596560684.6600001</v>
      </c>
      <c r="D10" s="6">
        <f t="shared" si="0"/>
        <v>7433246072.6599998</v>
      </c>
      <c r="E10" s="4">
        <f t="shared" si="1"/>
        <v>2.7856045701827896</v>
      </c>
      <c r="F10" s="12">
        <v>435161080</v>
      </c>
      <c r="G10" s="13"/>
      <c r="H10" s="13"/>
      <c r="I10" s="12">
        <v>228361000.52000001</v>
      </c>
      <c r="J10" s="17">
        <v>819687226</v>
      </c>
      <c r="K10" s="17"/>
      <c r="L10" s="12">
        <v>241607598.40000001</v>
      </c>
      <c r="M10" s="21">
        <v>1229530840</v>
      </c>
      <c r="N10" s="13"/>
      <c r="O10" s="13"/>
      <c r="P10" s="23"/>
      <c r="Q10" s="10">
        <v>311467564.20999998</v>
      </c>
      <c r="R10" s="13"/>
      <c r="S10" s="27"/>
      <c r="T10" s="28"/>
      <c r="U10" s="27"/>
      <c r="V10" s="12">
        <v>474800604.10000002</v>
      </c>
      <c r="W10" s="31"/>
      <c r="X10" s="31">
        <v>743389520.39999998</v>
      </c>
      <c r="Y10" s="12">
        <v>2365463050.8600001</v>
      </c>
      <c r="Z10" s="12"/>
      <c r="AA10" s="12"/>
      <c r="AB10" s="12"/>
      <c r="AC10" s="12"/>
      <c r="AD10" s="12"/>
      <c r="AE10" s="17">
        <v>1281168632.3499999</v>
      </c>
      <c r="AF10" s="12"/>
      <c r="AG10" s="12"/>
      <c r="AH10" s="12"/>
      <c r="AI10" s="12"/>
      <c r="AJ10" s="12"/>
      <c r="AK10" s="12"/>
      <c r="AL10" s="12"/>
      <c r="AM10" s="17">
        <v>920231621.08000004</v>
      </c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67">
        <f t="shared" si="2"/>
        <v>4849842196.8600006</v>
      </c>
      <c r="AY10" s="70">
        <f t="shared" si="3"/>
        <v>4201026541.0599999</v>
      </c>
      <c r="AZ10" s="72">
        <f t="shared" si="4"/>
        <v>0</v>
      </c>
      <c r="BA10" s="77"/>
      <c r="BB10" s="74">
        <f t="shared" si="5"/>
        <v>9050868737.9200001</v>
      </c>
      <c r="BC10" s="74">
        <f t="shared" si="6"/>
        <v>16484114810.58</v>
      </c>
      <c r="BD10" s="74">
        <f t="shared" si="7"/>
        <v>2.8644587661447454</v>
      </c>
      <c r="BE10" s="74">
        <f t="shared" si="8"/>
        <v>0.83092403898128364</v>
      </c>
      <c r="BF10" s="82"/>
      <c r="BG10" s="84">
        <f t="shared" si="9"/>
        <v>71.976237569651232</v>
      </c>
      <c r="BH10" s="86">
        <f t="shared" si="10"/>
        <v>0</v>
      </c>
      <c r="BI10" s="74">
        <f t="shared" si="11"/>
        <v>121.76199535771768</v>
      </c>
      <c r="BJ10" s="88">
        <f t="shared" si="12"/>
        <v>11</v>
      </c>
      <c r="BK10" s="39">
        <v>581312</v>
      </c>
      <c r="BL10" s="43">
        <v>1</v>
      </c>
      <c r="BM10" s="114"/>
    </row>
    <row r="11" spans="1:65" x14ac:dyDescent="0.25">
      <c r="A11" s="8" t="s">
        <v>7</v>
      </c>
      <c r="B11" s="12">
        <v>12217050841</v>
      </c>
      <c r="C11" s="6">
        <v>1644165565.03</v>
      </c>
      <c r="D11" s="6">
        <f t="shared" si="0"/>
        <v>13861216406.030001</v>
      </c>
      <c r="E11" s="4">
        <f t="shared" si="1"/>
        <v>5.1944826515224607</v>
      </c>
      <c r="F11" s="12">
        <v>910856879</v>
      </c>
      <c r="G11" s="13"/>
      <c r="H11" s="13"/>
      <c r="I11" s="12">
        <v>319996164.39999998</v>
      </c>
      <c r="J11" s="17">
        <v>1715727310</v>
      </c>
      <c r="K11" s="17"/>
      <c r="L11" s="12">
        <v>458781564.50999999</v>
      </c>
      <c r="M11" s="21">
        <v>2573590965</v>
      </c>
      <c r="N11" s="13"/>
      <c r="O11" s="13"/>
      <c r="P11" s="23"/>
      <c r="Q11" s="10">
        <v>456927970.22000003</v>
      </c>
      <c r="R11" s="13"/>
      <c r="S11" s="27"/>
      <c r="T11" s="28"/>
      <c r="U11" s="27"/>
      <c r="V11" s="12">
        <v>836840416.23000002</v>
      </c>
      <c r="W11" s="31"/>
      <c r="X11" s="31">
        <v>1567942512.3499999</v>
      </c>
      <c r="Y11" s="12">
        <v>4951266075.71</v>
      </c>
      <c r="Z11" s="12"/>
      <c r="AA11" s="12"/>
      <c r="AB11" s="12"/>
      <c r="AC11" s="12"/>
      <c r="AD11" s="12"/>
      <c r="AE11" s="17">
        <v>5183845587.4399996</v>
      </c>
      <c r="AF11" s="12"/>
      <c r="AG11" s="12"/>
      <c r="AH11" s="12"/>
      <c r="AI11" s="12"/>
      <c r="AJ11" s="12"/>
      <c r="AK11" s="12"/>
      <c r="AL11" s="12"/>
      <c r="AM11" s="65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67">
        <f t="shared" si="2"/>
        <v>10151441229.709999</v>
      </c>
      <c r="AY11" s="70">
        <f t="shared" si="3"/>
        <v>8824334215.1499996</v>
      </c>
      <c r="AZ11" s="72">
        <f t="shared" si="4"/>
        <v>0</v>
      </c>
      <c r="BA11" s="77"/>
      <c r="BB11" s="74">
        <f t="shared" si="5"/>
        <v>18975775444.860001</v>
      </c>
      <c r="BC11" s="74">
        <f t="shared" si="6"/>
        <v>32836991850.889999</v>
      </c>
      <c r="BD11" s="74">
        <f t="shared" si="7"/>
        <v>5.7061122324102449</v>
      </c>
      <c r="BE11" s="74">
        <f t="shared" si="8"/>
        <v>0.83092403901947542</v>
      </c>
      <c r="BF11" s="82"/>
      <c r="BG11" s="84">
        <f t="shared" si="9"/>
        <v>72.229659432502629</v>
      </c>
      <c r="BH11" s="86">
        <f t="shared" si="10"/>
        <v>0</v>
      </c>
      <c r="BI11" s="74">
        <f t="shared" si="11"/>
        <v>136.89834202866228</v>
      </c>
      <c r="BJ11" s="88">
        <f t="shared" si="12"/>
        <v>10</v>
      </c>
      <c r="BK11" s="40">
        <v>1822424</v>
      </c>
      <c r="BL11" s="43">
        <v>1</v>
      </c>
      <c r="BM11" s="114"/>
    </row>
    <row r="12" spans="1:65" x14ac:dyDescent="0.25">
      <c r="A12" s="8" t="s">
        <v>8</v>
      </c>
      <c r="B12" s="12">
        <v>7462256826</v>
      </c>
      <c r="C12" s="6">
        <v>1609803172.3499999</v>
      </c>
      <c r="D12" s="6">
        <f t="shared" si="0"/>
        <v>9072059998.3500004</v>
      </c>
      <c r="E12" s="4">
        <f t="shared" si="1"/>
        <v>3.3997491197453251</v>
      </c>
      <c r="F12" s="12">
        <v>556357508</v>
      </c>
      <c r="G12" s="13"/>
      <c r="H12" s="13"/>
      <c r="I12" s="12">
        <v>91262030.769999996</v>
      </c>
      <c r="J12" s="17">
        <v>1047977781</v>
      </c>
      <c r="K12" s="17"/>
      <c r="L12" s="12">
        <v>157065986.50999999</v>
      </c>
      <c r="M12" s="21">
        <v>1571966671</v>
      </c>
      <c r="N12" s="13"/>
      <c r="O12" s="13"/>
      <c r="P12" s="23"/>
      <c r="Q12" s="10">
        <v>92967994.760000005</v>
      </c>
      <c r="R12" s="13"/>
      <c r="S12" s="27"/>
      <c r="T12" s="28"/>
      <c r="U12" s="27"/>
      <c r="V12" s="12">
        <v>302397609.67000002</v>
      </c>
      <c r="W12" s="30"/>
      <c r="X12" s="31">
        <v>805249066.01999998</v>
      </c>
      <c r="Y12" s="12">
        <v>3024266621.4299998</v>
      </c>
      <c r="Z12" s="12"/>
      <c r="AA12" s="12"/>
      <c r="AB12" s="12"/>
      <c r="AC12" s="12"/>
      <c r="AD12" s="12"/>
      <c r="AE12" s="17">
        <v>1088448070.78</v>
      </c>
      <c r="AF12" s="12"/>
      <c r="AG12" s="12"/>
      <c r="AH12" s="12"/>
      <c r="AI12" s="12"/>
      <c r="AJ12" s="12"/>
      <c r="AK12" s="12"/>
      <c r="AL12" s="12"/>
      <c r="AM12" s="17">
        <v>42562184.579999998</v>
      </c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67">
        <f t="shared" si="2"/>
        <v>6200568581.4300003</v>
      </c>
      <c r="AY12" s="70">
        <f t="shared" si="3"/>
        <v>2579952943.0900002</v>
      </c>
      <c r="AZ12" s="72">
        <f t="shared" si="4"/>
        <v>0</v>
      </c>
      <c r="BA12" s="77"/>
      <c r="BB12" s="74">
        <f t="shared" si="5"/>
        <v>8780521524.5200005</v>
      </c>
      <c r="BC12" s="74">
        <f t="shared" si="6"/>
        <v>17852581522.870003</v>
      </c>
      <c r="BD12" s="74">
        <f t="shared" si="7"/>
        <v>3.1022584002312819</v>
      </c>
      <c r="BE12" s="74">
        <f t="shared" si="8"/>
        <v>0.83092403893497413</v>
      </c>
      <c r="BF12" s="82"/>
      <c r="BG12" s="84">
        <f t="shared" si="9"/>
        <v>34.573360355287242</v>
      </c>
      <c r="BH12" s="86">
        <f t="shared" si="10"/>
        <v>0</v>
      </c>
      <c r="BI12" s="74">
        <f t="shared" si="11"/>
        <v>96.786413737530125</v>
      </c>
      <c r="BJ12" s="88">
        <f t="shared" si="12"/>
        <v>11</v>
      </c>
      <c r="BK12" s="39">
        <v>897519</v>
      </c>
      <c r="BL12" s="43">
        <v>1</v>
      </c>
      <c r="BM12" s="114"/>
    </row>
    <row r="13" spans="1:65" x14ac:dyDescent="0.25">
      <c r="A13" s="8" t="s">
        <v>9</v>
      </c>
      <c r="B13" s="12">
        <v>12003577218</v>
      </c>
      <c r="C13" s="6">
        <v>1745551072.3900001</v>
      </c>
      <c r="D13" s="6">
        <f t="shared" si="0"/>
        <v>13749128290.389999</v>
      </c>
      <c r="E13" s="4">
        <f t="shared" si="1"/>
        <v>5.1524776964681163</v>
      </c>
      <c r="F13" s="12">
        <v>894941097</v>
      </c>
      <c r="G13" s="13"/>
      <c r="H13" s="13"/>
      <c r="I13" s="12">
        <v>145729545.53999999</v>
      </c>
      <c r="J13" s="17">
        <v>1685747691</v>
      </c>
      <c r="K13" s="17"/>
      <c r="L13" s="12">
        <v>297632204.68000001</v>
      </c>
      <c r="M13" s="21">
        <v>2528621537</v>
      </c>
      <c r="N13" s="13"/>
      <c r="O13" s="13"/>
      <c r="P13" s="23"/>
      <c r="Q13" s="10">
        <v>239886623.65000001</v>
      </c>
      <c r="R13" s="13"/>
      <c r="S13" s="27"/>
      <c r="T13" s="28"/>
      <c r="U13" s="27"/>
      <c r="V13" s="12">
        <v>416420024.91000003</v>
      </c>
      <c r="W13" s="31"/>
      <c r="X13" s="31">
        <v>661565407.17999995</v>
      </c>
      <c r="Y13" s="12">
        <v>4864750539.1499996</v>
      </c>
      <c r="Z13" s="12"/>
      <c r="AA13" s="12"/>
      <c r="AB13" s="12"/>
      <c r="AC13" s="12"/>
      <c r="AD13" s="12"/>
      <c r="AE13" s="17">
        <v>1137163831.01</v>
      </c>
      <c r="AF13" s="12"/>
      <c r="AG13" s="12"/>
      <c r="AH13" s="12"/>
      <c r="AI13" s="12"/>
      <c r="AJ13" s="12"/>
      <c r="AK13" s="12"/>
      <c r="AL13" s="12"/>
      <c r="AM13" s="65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67">
        <f t="shared" si="2"/>
        <v>9974060864.1499996</v>
      </c>
      <c r="AY13" s="70">
        <f t="shared" si="3"/>
        <v>2898397636.9700003</v>
      </c>
      <c r="AZ13" s="72">
        <f t="shared" si="4"/>
        <v>0</v>
      </c>
      <c r="BA13" s="77"/>
      <c r="BB13" s="74">
        <f t="shared" si="5"/>
        <v>12872458501.119999</v>
      </c>
      <c r="BC13" s="74">
        <f t="shared" si="6"/>
        <v>26621586791.509998</v>
      </c>
      <c r="BD13" s="74">
        <f t="shared" si="7"/>
        <v>4.626055965387982</v>
      </c>
      <c r="BE13" s="74">
        <f t="shared" si="8"/>
        <v>0.83092403897676159</v>
      </c>
      <c r="BF13" s="82"/>
      <c r="BG13" s="84">
        <f t="shared" si="9"/>
        <v>24.146115648122791</v>
      </c>
      <c r="BH13" s="86">
        <f t="shared" si="10"/>
        <v>0</v>
      </c>
      <c r="BI13" s="74">
        <f t="shared" si="11"/>
        <v>93.623815483031365</v>
      </c>
      <c r="BJ13" s="88">
        <f t="shared" si="12"/>
        <v>10</v>
      </c>
      <c r="BK13" s="40">
        <v>1780899</v>
      </c>
      <c r="BL13" s="43">
        <v>1</v>
      </c>
      <c r="BM13" s="114"/>
    </row>
    <row r="14" spans="1:65" x14ac:dyDescent="0.25">
      <c r="A14" s="8" t="s">
        <v>10</v>
      </c>
      <c r="B14" s="12">
        <v>15542263025</v>
      </c>
      <c r="C14" s="6">
        <v>1714598233.76</v>
      </c>
      <c r="D14" s="6">
        <f t="shared" si="0"/>
        <v>17256861258.759998</v>
      </c>
      <c r="E14" s="4">
        <f t="shared" si="1"/>
        <v>6.4669985521157338</v>
      </c>
      <c r="F14" s="12">
        <v>1158722062</v>
      </c>
      <c r="G14" s="13"/>
      <c r="H14" s="13"/>
      <c r="I14" s="12">
        <v>410967493.39999998</v>
      </c>
      <c r="J14" s="17">
        <v>2182710498</v>
      </c>
      <c r="K14" s="17"/>
      <c r="L14" s="12">
        <v>443801979.20999998</v>
      </c>
      <c r="M14" s="21">
        <v>3274065748</v>
      </c>
      <c r="N14" s="13"/>
      <c r="O14" s="13"/>
      <c r="P14" s="23"/>
      <c r="Q14" s="10">
        <v>548124876.75</v>
      </c>
      <c r="R14" s="13"/>
      <c r="S14" s="27"/>
      <c r="T14" s="28"/>
      <c r="U14" s="27"/>
      <c r="V14" s="12">
        <v>800332727.39999998</v>
      </c>
      <c r="W14" s="31"/>
      <c r="X14" s="31">
        <v>1303619923.5599999</v>
      </c>
      <c r="Y14" s="12">
        <v>6298891659.9700003</v>
      </c>
      <c r="Z14" s="12"/>
      <c r="AA14" s="12"/>
      <c r="AB14" s="12"/>
      <c r="AC14" s="12"/>
      <c r="AD14" s="12"/>
      <c r="AE14" s="17">
        <v>2356526876.1900001</v>
      </c>
      <c r="AF14" s="12"/>
      <c r="AG14" s="12"/>
      <c r="AH14" s="12"/>
      <c r="AI14" s="12"/>
      <c r="AJ14" s="12"/>
      <c r="AK14" s="12"/>
      <c r="AL14" s="12"/>
      <c r="AM14" s="17">
        <v>605932632.5</v>
      </c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67">
        <f t="shared" si="2"/>
        <v>12914389967.970001</v>
      </c>
      <c r="AY14" s="70">
        <f t="shared" si="3"/>
        <v>6469306509.0100002</v>
      </c>
      <c r="AZ14" s="72">
        <f t="shared" si="4"/>
        <v>0</v>
      </c>
      <c r="BA14" s="77"/>
      <c r="BB14" s="74">
        <f t="shared" si="5"/>
        <v>19383696476.98</v>
      </c>
      <c r="BC14" s="74">
        <f t="shared" si="6"/>
        <v>36640557735.739998</v>
      </c>
      <c r="BD14" s="74">
        <f t="shared" si="7"/>
        <v>6.3670611378664752</v>
      </c>
      <c r="BE14" s="74">
        <f t="shared" si="8"/>
        <v>0.8309208219676234</v>
      </c>
      <c r="BF14" s="82"/>
      <c r="BG14" s="84">
        <f t="shared" si="9"/>
        <v>41.623967491761064</v>
      </c>
      <c r="BH14" s="86">
        <f t="shared" si="10"/>
        <v>0</v>
      </c>
      <c r="BI14" s="74">
        <f t="shared" si="11"/>
        <v>112.3245773743494</v>
      </c>
      <c r="BJ14" s="88">
        <f t="shared" si="12"/>
        <v>11</v>
      </c>
      <c r="BK14" s="39">
        <v>2469246</v>
      </c>
      <c r="BL14" s="43">
        <v>1</v>
      </c>
      <c r="BM14" s="114"/>
    </row>
    <row r="15" spans="1:65" x14ac:dyDescent="0.25">
      <c r="A15" s="8" t="s">
        <v>11</v>
      </c>
      <c r="B15" s="12">
        <v>4656655635</v>
      </c>
      <c r="C15" s="6">
        <v>1534727183.3299999</v>
      </c>
      <c r="D15" s="6">
        <f t="shared" si="0"/>
        <v>6191382818.3299999</v>
      </c>
      <c r="E15" s="4">
        <f t="shared" si="1"/>
        <v>2.3202170499811627</v>
      </c>
      <c r="F15" s="12">
        <v>347182546</v>
      </c>
      <c r="G15" s="13"/>
      <c r="H15" s="13"/>
      <c r="I15" s="12">
        <v>94064081.760000005</v>
      </c>
      <c r="J15" s="17">
        <v>653967259</v>
      </c>
      <c r="K15" s="17"/>
      <c r="L15" s="12">
        <v>122952569.98</v>
      </c>
      <c r="M15" s="21">
        <v>980950888</v>
      </c>
      <c r="N15" s="13"/>
      <c r="O15" s="13"/>
      <c r="P15" s="23"/>
      <c r="Q15" s="10">
        <v>123419897.73999999</v>
      </c>
      <c r="R15" s="13"/>
      <c r="S15" s="27"/>
      <c r="T15" s="28"/>
      <c r="U15" s="27"/>
      <c r="V15" s="12">
        <v>230397873.53999999</v>
      </c>
      <c r="W15" s="30"/>
      <c r="X15" s="31">
        <v>520722153.44999999</v>
      </c>
      <c r="Y15" s="12">
        <v>1887226416.03</v>
      </c>
      <c r="Z15" s="12"/>
      <c r="AA15" s="12"/>
      <c r="AB15" s="12"/>
      <c r="AC15" s="12"/>
      <c r="AD15" s="12"/>
      <c r="AE15" s="17">
        <v>630184680.83000004</v>
      </c>
      <c r="AF15" s="12"/>
      <c r="AG15" s="12"/>
      <c r="AH15" s="12"/>
      <c r="AI15" s="12"/>
      <c r="AJ15" s="12"/>
      <c r="AK15" s="12"/>
      <c r="AL15" s="12"/>
      <c r="AM15" s="17">
        <v>40752532.82</v>
      </c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67">
        <f t="shared" si="2"/>
        <v>3869327109.0299997</v>
      </c>
      <c r="AY15" s="70">
        <f t="shared" si="3"/>
        <v>1762493790.1200001</v>
      </c>
      <c r="AZ15" s="72">
        <f t="shared" si="4"/>
        <v>0</v>
      </c>
      <c r="BA15" s="77"/>
      <c r="BB15" s="74">
        <f t="shared" si="5"/>
        <v>5631820899.1499987</v>
      </c>
      <c r="BC15" s="74">
        <f t="shared" si="6"/>
        <v>11823203717.48</v>
      </c>
      <c r="BD15" s="74">
        <f t="shared" si="7"/>
        <v>2.0545282486575394</v>
      </c>
      <c r="BE15" s="74">
        <f t="shared" si="8"/>
        <v>0.8309240391210504</v>
      </c>
      <c r="BF15" s="82"/>
      <c r="BG15" s="84">
        <f t="shared" si="9"/>
        <v>37.848918371220726</v>
      </c>
      <c r="BH15" s="86">
        <f t="shared" si="10"/>
        <v>0</v>
      </c>
      <c r="BI15" s="74">
        <f t="shared" si="11"/>
        <v>90.962246470636885</v>
      </c>
      <c r="BJ15" s="88">
        <f t="shared" si="12"/>
        <v>11</v>
      </c>
      <c r="BK15" s="39">
        <v>351772</v>
      </c>
      <c r="BL15" s="43">
        <v>1</v>
      </c>
      <c r="BM15" s="114"/>
    </row>
    <row r="16" spans="1:65" x14ac:dyDescent="0.25">
      <c r="A16" s="8" t="s">
        <v>12</v>
      </c>
      <c r="B16" s="12">
        <v>3839785514</v>
      </c>
      <c r="C16" s="6">
        <v>1573310709.4300001</v>
      </c>
      <c r="D16" s="6">
        <f t="shared" si="0"/>
        <v>5413096223.4300003</v>
      </c>
      <c r="E16" s="4">
        <f t="shared" si="1"/>
        <v>2.0285546087713269</v>
      </c>
      <c r="F16" s="12">
        <v>286279815</v>
      </c>
      <c r="G16" s="13"/>
      <c r="H16" s="13"/>
      <c r="I16" s="12">
        <v>32262949.120000001</v>
      </c>
      <c r="J16" s="17">
        <v>539248380</v>
      </c>
      <c r="K16" s="17"/>
      <c r="L16" s="12">
        <v>51005248.630000003</v>
      </c>
      <c r="M16" s="21">
        <v>808872570</v>
      </c>
      <c r="N16" s="13"/>
      <c r="O16" s="13"/>
      <c r="P16" s="23"/>
      <c r="Q16" s="10">
        <v>44772762.609999999</v>
      </c>
      <c r="R16" s="13"/>
      <c r="S16" s="27"/>
      <c r="T16" s="28"/>
      <c r="U16" s="27"/>
      <c r="V16" s="12">
        <v>126444233.98</v>
      </c>
      <c r="W16" s="30"/>
      <c r="X16" s="31">
        <v>237341667.87</v>
      </c>
      <c r="Y16" s="12">
        <v>1556169324.45</v>
      </c>
      <c r="Z16" s="12"/>
      <c r="AA16" s="12"/>
      <c r="AB16" s="12"/>
      <c r="AC16" s="12"/>
      <c r="AD16" s="12"/>
      <c r="AE16" s="17">
        <v>205809893.49000001</v>
      </c>
      <c r="AF16" s="12"/>
      <c r="AG16" s="12"/>
      <c r="AH16" s="12"/>
      <c r="AI16" s="12"/>
      <c r="AJ16" s="12"/>
      <c r="AK16" s="12"/>
      <c r="AL16" s="12"/>
      <c r="AM16" s="17">
        <v>13534552.93</v>
      </c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67">
        <f t="shared" si="2"/>
        <v>3190570089.4499998</v>
      </c>
      <c r="AY16" s="70">
        <f t="shared" si="3"/>
        <v>711171308.63</v>
      </c>
      <c r="AZ16" s="72">
        <f t="shared" si="4"/>
        <v>0</v>
      </c>
      <c r="BA16" s="77"/>
      <c r="BB16" s="74">
        <f t="shared" si="5"/>
        <v>3901741398.0799994</v>
      </c>
      <c r="BC16" s="74">
        <f t="shared" si="6"/>
        <v>9314837621.5100002</v>
      </c>
      <c r="BD16" s="74">
        <f t="shared" si="7"/>
        <v>1.6186473211788055</v>
      </c>
      <c r="BE16" s="74">
        <f t="shared" si="8"/>
        <v>0.83092403932903625</v>
      </c>
      <c r="BF16" s="82"/>
      <c r="BG16" s="84">
        <f t="shared" si="9"/>
        <v>18.521120672939752</v>
      </c>
      <c r="BH16" s="86">
        <f t="shared" si="10"/>
        <v>0</v>
      </c>
      <c r="BI16" s="74">
        <f t="shared" si="11"/>
        <v>72.079660826861613</v>
      </c>
      <c r="BJ16" s="88">
        <f t="shared" si="12"/>
        <v>11</v>
      </c>
      <c r="BK16" s="39">
        <v>192874</v>
      </c>
      <c r="BL16" s="43">
        <v>1</v>
      </c>
      <c r="BM16" s="114"/>
    </row>
    <row r="17" spans="1:65" x14ac:dyDescent="0.25">
      <c r="A17" s="8" t="s">
        <v>13</v>
      </c>
      <c r="B17" s="12">
        <v>8147572703</v>
      </c>
      <c r="C17" s="6">
        <v>1587109643.1199999</v>
      </c>
      <c r="D17" s="6">
        <f t="shared" si="0"/>
        <v>9734682346.1199989</v>
      </c>
      <c r="E17" s="4">
        <f t="shared" si="1"/>
        <v>3.6480664527396351</v>
      </c>
      <c r="F17" s="12">
        <v>607452056</v>
      </c>
      <c r="G17" s="13"/>
      <c r="H17" s="13"/>
      <c r="I17" s="12">
        <v>196252698.90000001</v>
      </c>
      <c r="J17" s="17">
        <v>1144221562</v>
      </c>
      <c r="K17" s="17"/>
      <c r="L17" s="12">
        <v>212419759.62</v>
      </c>
      <c r="M17" s="21">
        <v>1716332343</v>
      </c>
      <c r="N17" s="13"/>
      <c r="O17" s="13"/>
      <c r="P17" s="23"/>
      <c r="Q17" s="10">
        <v>271933859.99000001</v>
      </c>
      <c r="R17" s="13"/>
      <c r="S17" s="27"/>
      <c r="T17" s="28"/>
      <c r="U17" s="27"/>
      <c r="V17" s="12">
        <v>441616518.27999997</v>
      </c>
      <c r="W17" s="31"/>
      <c r="X17" s="31">
        <v>666553309.27999997</v>
      </c>
      <c r="Y17" s="12">
        <v>3302008057.8499999</v>
      </c>
      <c r="Z17" s="12"/>
      <c r="AA17" s="12"/>
      <c r="AB17" s="12"/>
      <c r="AC17" s="12"/>
      <c r="AD17" s="12"/>
      <c r="AE17" s="17">
        <v>1051829513.8200001</v>
      </c>
      <c r="AF17" s="12"/>
      <c r="AG17" s="12"/>
      <c r="AH17" s="12"/>
      <c r="AI17" s="12"/>
      <c r="AJ17" s="12"/>
      <c r="AK17" s="12"/>
      <c r="AL17" s="12"/>
      <c r="AM17" s="65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67">
        <f t="shared" si="2"/>
        <v>6770014018.8500004</v>
      </c>
      <c r="AY17" s="70">
        <f t="shared" si="3"/>
        <v>2840605659.8899999</v>
      </c>
      <c r="AZ17" s="72">
        <f t="shared" si="4"/>
        <v>0</v>
      </c>
      <c r="BA17" s="77"/>
      <c r="BB17" s="74">
        <f t="shared" si="5"/>
        <v>9610619678.7399998</v>
      </c>
      <c r="BC17" s="74">
        <f t="shared" si="6"/>
        <v>19345302024.860001</v>
      </c>
      <c r="BD17" s="74">
        <f t="shared" si="7"/>
        <v>3.361649721904489</v>
      </c>
      <c r="BE17" s="74">
        <f t="shared" si="8"/>
        <v>0.83092403905241963</v>
      </c>
      <c r="BF17" s="82"/>
      <c r="BG17" s="84">
        <f t="shared" si="9"/>
        <v>34.864440778099059</v>
      </c>
      <c r="BH17" s="86">
        <f t="shared" si="10"/>
        <v>0</v>
      </c>
      <c r="BI17" s="74">
        <f t="shared" si="11"/>
        <v>98.72556018810981</v>
      </c>
      <c r="BJ17" s="88">
        <f t="shared" si="12"/>
        <v>10</v>
      </c>
      <c r="BK17" s="39">
        <v>1030827</v>
      </c>
      <c r="BL17" s="43">
        <v>1</v>
      </c>
      <c r="BM17" s="114"/>
    </row>
    <row r="18" spans="1:65" x14ac:dyDescent="0.25">
      <c r="A18" s="8" t="s">
        <v>14</v>
      </c>
      <c r="B18" s="12">
        <v>7407547945</v>
      </c>
      <c r="C18" s="6">
        <v>1661826456.46</v>
      </c>
      <c r="D18" s="6">
        <f t="shared" si="0"/>
        <v>9069374401.4599991</v>
      </c>
      <c r="E18" s="4">
        <f t="shared" si="1"/>
        <v>3.3987426938988881</v>
      </c>
      <c r="F18" s="12">
        <v>552278622</v>
      </c>
      <c r="G18" s="13"/>
      <c r="H18" s="13"/>
      <c r="I18" s="12">
        <v>92234431.409999996</v>
      </c>
      <c r="J18" s="17">
        <v>1040294624</v>
      </c>
      <c r="K18" s="17"/>
      <c r="L18" s="12">
        <v>143127136.86000001</v>
      </c>
      <c r="M18" s="21">
        <v>1560441936</v>
      </c>
      <c r="N18" s="13"/>
      <c r="O18" s="13"/>
      <c r="P18" s="23"/>
      <c r="Q18" s="10">
        <v>79892934.040000007</v>
      </c>
      <c r="R18" s="13"/>
      <c r="S18" s="27"/>
      <c r="T18" s="28"/>
      <c r="U18" s="27"/>
      <c r="V18" s="12">
        <v>348845519.18000001</v>
      </c>
      <c r="W18" s="30"/>
      <c r="X18" s="31">
        <v>1153829702.6500001</v>
      </c>
      <c r="Y18" s="12">
        <v>3002094475.9699998</v>
      </c>
      <c r="Z18" s="12"/>
      <c r="AA18" s="12"/>
      <c r="AB18" s="12"/>
      <c r="AC18" s="12"/>
      <c r="AD18" s="12"/>
      <c r="AE18" s="17">
        <v>1358414811.8299999</v>
      </c>
      <c r="AF18" s="12"/>
      <c r="AG18" s="12"/>
      <c r="AH18" s="12"/>
      <c r="AI18" s="12"/>
      <c r="AJ18" s="12"/>
      <c r="AK18" s="12"/>
      <c r="AL18" s="12"/>
      <c r="AM18" s="17">
        <v>59215005.049999997</v>
      </c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67">
        <f t="shared" si="2"/>
        <v>6155109657.9699993</v>
      </c>
      <c r="AY18" s="70">
        <f t="shared" si="3"/>
        <v>3235559541.0200005</v>
      </c>
      <c r="AZ18" s="72">
        <f t="shared" si="4"/>
        <v>0</v>
      </c>
      <c r="BA18" s="77"/>
      <c r="BB18" s="74">
        <f t="shared" si="5"/>
        <v>9390669198.9899979</v>
      </c>
      <c r="BC18" s="74">
        <f t="shared" si="6"/>
        <v>18460043600.449997</v>
      </c>
      <c r="BD18" s="74">
        <f t="shared" si="7"/>
        <v>3.2078176063651589</v>
      </c>
      <c r="BE18" s="74">
        <f t="shared" si="8"/>
        <v>0.83092403905729961</v>
      </c>
      <c r="BF18" s="82"/>
      <c r="BG18" s="84">
        <f t="shared" si="9"/>
        <v>43.679225096395925</v>
      </c>
      <c r="BH18" s="86">
        <f t="shared" si="10"/>
        <v>0</v>
      </c>
      <c r="BI18" s="74">
        <f t="shared" si="11"/>
        <v>103.54263462183539</v>
      </c>
      <c r="BJ18" s="88">
        <f t="shared" si="12"/>
        <v>11</v>
      </c>
      <c r="BK18" s="39">
        <v>886877</v>
      </c>
      <c r="BL18" s="43">
        <v>1</v>
      </c>
      <c r="BM18" s="114"/>
    </row>
    <row r="19" spans="1:65" x14ac:dyDescent="0.25">
      <c r="A19" s="8" t="s">
        <v>15</v>
      </c>
      <c r="B19" s="12">
        <v>13120770412</v>
      </c>
      <c r="C19" s="6">
        <v>1614779204.1700001</v>
      </c>
      <c r="D19" s="6">
        <f t="shared" si="0"/>
        <v>14735549616.17</v>
      </c>
      <c r="E19" s="4">
        <f t="shared" si="1"/>
        <v>5.5221385049976579</v>
      </c>
      <c r="F19" s="12">
        <v>978234776</v>
      </c>
      <c r="G19" s="13"/>
      <c r="H19" s="13"/>
      <c r="I19" s="12">
        <v>301246068.97000003</v>
      </c>
      <c r="J19" s="17">
        <v>1842643075</v>
      </c>
      <c r="K19" s="17"/>
      <c r="L19" s="12">
        <v>338335962.16000003</v>
      </c>
      <c r="M19" s="21">
        <v>2763964612</v>
      </c>
      <c r="N19" s="13"/>
      <c r="O19" s="13"/>
      <c r="P19" s="23"/>
      <c r="Q19" s="10">
        <v>493858464.13999999</v>
      </c>
      <c r="R19" s="13"/>
      <c r="S19" s="27"/>
      <c r="T19" s="28"/>
      <c r="U19" s="27"/>
      <c r="V19" s="12">
        <v>629554347.00999999</v>
      </c>
      <c r="W19" s="31"/>
      <c r="X19" s="31">
        <v>1095249216.3800001</v>
      </c>
      <c r="Y19" s="12">
        <v>5317521083.5900002</v>
      </c>
      <c r="Z19" s="12"/>
      <c r="AA19" s="12"/>
      <c r="AB19" s="12"/>
      <c r="AC19" s="12"/>
      <c r="AD19" s="12"/>
      <c r="AE19" s="17">
        <v>1634666484.77</v>
      </c>
      <c r="AF19" s="12"/>
      <c r="AG19" s="12"/>
      <c r="AH19" s="12"/>
      <c r="AI19" s="12"/>
      <c r="AJ19" s="12"/>
      <c r="AK19" s="12"/>
      <c r="AL19" s="12"/>
      <c r="AM19" s="65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67">
        <f t="shared" si="2"/>
        <v>10902363546.59</v>
      </c>
      <c r="AY19" s="70">
        <f t="shared" si="3"/>
        <v>4492910543.4300003</v>
      </c>
      <c r="AZ19" s="72">
        <f t="shared" si="4"/>
        <v>0</v>
      </c>
      <c r="BA19" s="77"/>
      <c r="BB19" s="74">
        <f t="shared" si="5"/>
        <v>15395274090.02</v>
      </c>
      <c r="BC19" s="74">
        <f t="shared" si="6"/>
        <v>30130823706.190002</v>
      </c>
      <c r="BD19" s="74">
        <f t="shared" si="7"/>
        <v>5.2358590733038621</v>
      </c>
      <c r="BE19" s="74">
        <f t="shared" si="8"/>
        <v>0.83092403908073198</v>
      </c>
      <c r="BF19" s="82"/>
      <c r="BG19" s="84">
        <f t="shared" si="9"/>
        <v>34.242734247684666</v>
      </c>
      <c r="BH19" s="86">
        <f t="shared" si="10"/>
        <v>0</v>
      </c>
      <c r="BI19" s="74">
        <f t="shared" si="11"/>
        <v>104.47709444869335</v>
      </c>
      <c r="BJ19" s="88">
        <f t="shared" si="12"/>
        <v>10</v>
      </c>
      <c r="BK19" s="39">
        <v>1985596</v>
      </c>
      <c r="BL19" s="43">
        <v>0</v>
      </c>
      <c r="BM19" s="114"/>
    </row>
    <row r="20" spans="1:65" x14ac:dyDescent="0.25">
      <c r="A20" s="8" t="s">
        <v>16</v>
      </c>
      <c r="B20" s="12">
        <v>7939126827</v>
      </c>
      <c r="C20" s="6">
        <v>1635004066.5599999</v>
      </c>
      <c r="D20" s="6">
        <f t="shared" si="0"/>
        <v>9574130893.5599995</v>
      </c>
      <c r="E20" s="4">
        <f t="shared" si="1"/>
        <v>3.5878998908326407</v>
      </c>
      <c r="F20" s="12">
        <v>591911123</v>
      </c>
      <c r="G20" s="13"/>
      <c r="H20" s="13"/>
      <c r="I20" s="12">
        <v>261577024.44</v>
      </c>
      <c r="J20" s="17">
        <v>1114948026</v>
      </c>
      <c r="K20" s="17"/>
      <c r="L20" s="12">
        <v>290065330.27999997</v>
      </c>
      <c r="M20" s="21">
        <v>1672422038</v>
      </c>
      <c r="N20" s="13"/>
      <c r="O20" s="13"/>
      <c r="P20" s="23"/>
      <c r="Q20" s="10">
        <v>379865380.52999997</v>
      </c>
      <c r="R20" s="13"/>
      <c r="S20" s="27"/>
      <c r="T20" s="28"/>
      <c r="U20" s="27"/>
      <c r="V20" s="12">
        <v>554352921.88</v>
      </c>
      <c r="W20" s="31"/>
      <c r="X20" s="31">
        <v>850298142.83000004</v>
      </c>
      <c r="Y20" s="12">
        <v>3217530141.8800001</v>
      </c>
      <c r="Z20" s="12"/>
      <c r="AA20" s="12"/>
      <c r="AB20" s="12"/>
      <c r="AC20" s="12"/>
      <c r="AD20" s="12"/>
      <c r="AE20" s="17">
        <v>1349626993.74</v>
      </c>
      <c r="AF20" s="12"/>
      <c r="AG20" s="12"/>
      <c r="AH20" s="12"/>
      <c r="AI20" s="12"/>
      <c r="AJ20" s="12"/>
      <c r="AK20" s="12"/>
      <c r="AL20" s="12"/>
      <c r="AM20" s="65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67">
        <f t="shared" si="2"/>
        <v>6596811328.8800001</v>
      </c>
      <c r="AY20" s="70">
        <f t="shared" si="3"/>
        <v>3685785793.6999998</v>
      </c>
      <c r="AZ20" s="72">
        <f t="shared" si="4"/>
        <v>0</v>
      </c>
      <c r="BA20" s="77"/>
      <c r="BB20" s="74">
        <f t="shared" si="5"/>
        <v>10282597122.58</v>
      </c>
      <c r="BC20" s="74">
        <f t="shared" si="6"/>
        <v>19856728016.139999</v>
      </c>
      <c r="BD20" s="74">
        <f t="shared" si="7"/>
        <v>3.4505206549688481</v>
      </c>
      <c r="BE20" s="74">
        <f t="shared" si="8"/>
        <v>0.83092403895665845</v>
      </c>
      <c r="BF20" s="82"/>
      <c r="BG20" s="84">
        <f t="shared" si="9"/>
        <v>46.425581477865961</v>
      </c>
      <c r="BH20" s="86">
        <f t="shared" si="10"/>
        <v>0</v>
      </c>
      <c r="BI20" s="74">
        <f t="shared" si="11"/>
        <v>107.39979677420692</v>
      </c>
      <c r="BJ20" s="88">
        <f t="shared" si="12"/>
        <v>10</v>
      </c>
      <c r="BK20" s="39">
        <v>990280</v>
      </c>
      <c r="BL20" s="43">
        <v>1</v>
      </c>
      <c r="BM20" s="114"/>
    </row>
    <row r="21" spans="1:65" x14ac:dyDescent="0.25">
      <c r="A21" s="8" t="s">
        <v>17</v>
      </c>
      <c r="B21" s="12">
        <v>19270116535</v>
      </c>
      <c r="C21" s="6">
        <v>1655560479.02</v>
      </c>
      <c r="D21" s="6">
        <f t="shared" si="0"/>
        <v>20925677014.02</v>
      </c>
      <c r="E21" s="4">
        <f t="shared" si="1"/>
        <v>7.8418850868963164</v>
      </c>
      <c r="F21" s="12">
        <v>1436706652</v>
      </c>
      <c r="G21" s="13"/>
      <c r="H21" s="13"/>
      <c r="I21" s="12">
        <v>148184658.47999999</v>
      </c>
      <c r="J21" s="17">
        <v>2706239471</v>
      </c>
      <c r="K21" s="17"/>
      <c r="L21" s="12">
        <v>268684689.50999999</v>
      </c>
      <c r="M21" s="21">
        <v>4059359207</v>
      </c>
      <c r="N21" s="13"/>
      <c r="O21" s="13"/>
      <c r="P21" s="23"/>
      <c r="Q21" s="10">
        <v>112676181.56</v>
      </c>
      <c r="R21" s="13"/>
      <c r="S21" s="27"/>
      <c r="T21" s="28"/>
      <c r="U21" s="27"/>
      <c r="V21" s="12">
        <v>365685966.87</v>
      </c>
      <c r="W21" s="30"/>
      <c r="X21" s="31">
        <v>1035833713.91</v>
      </c>
      <c r="Y21" s="12">
        <v>7809697734.3999996</v>
      </c>
      <c r="Z21" s="12"/>
      <c r="AA21" s="12"/>
      <c r="AB21" s="12"/>
      <c r="AC21" s="12"/>
      <c r="AD21" s="12"/>
      <c r="AE21" s="17">
        <v>1038894711.09</v>
      </c>
      <c r="AF21" s="12"/>
      <c r="AG21" s="12"/>
      <c r="AH21" s="12"/>
      <c r="AI21" s="12"/>
      <c r="AJ21" s="12"/>
      <c r="AK21" s="12"/>
      <c r="AL21" s="12"/>
      <c r="AM21" s="17">
        <v>71568222.180000007</v>
      </c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67">
        <f t="shared" si="2"/>
        <v>16012003064.4</v>
      </c>
      <c r="AY21" s="70">
        <f t="shared" si="3"/>
        <v>3041528143.5999999</v>
      </c>
      <c r="AZ21" s="72">
        <f t="shared" si="4"/>
        <v>0</v>
      </c>
      <c r="BA21" s="77"/>
      <c r="BB21" s="74">
        <f t="shared" si="5"/>
        <v>19053531208</v>
      </c>
      <c r="BC21" s="74">
        <f t="shared" si="6"/>
        <v>39979208222.020004</v>
      </c>
      <c r="BD21" s="74">
        <f t="shared" si="7"/>
        <v>6.9472212958374744</v>
      </c>
      <c r="BE21" s="74">
        <f t="shared" si="8"/>
        <v>0.83092403905900925</v>
      </c>
      <c r="BF21" s="82"/>
      <c r="BG21" s="84">
        <f t="shared" si="9"/>
        <v>15.783652050446721</v>
      </c>
      <c r="BH21" s="86">
        <f t="shared" si="10"/>
        <v>0</v>
      </c>
      <c r="BI21" s="74">
        <f t="shared" si="11"/>
        <v>91.053356100423031</v>
      </c>
      <c r="BJ21" s="88">
        <f t="shared" si="12"/>
        <v>11</v>
      </c>
      <c r="BK21" s="39">
        <v>3194390</v>
      </c>
      <c r="BL21" s="43">
        <v>0</v>
      </c>
      <c r="BM21" s="114"/>
    </row>
    <row r="22" spans="1:65" x14ac:dyDescent="0.25">
      <c r="A22" s="8" t="s">
        <v>18</v>
      </c>
      <c r="B22" s="12">
        <v>7899331539</v>
      </c>
      <c r="C22" s="6">
        <v>1592321061.3</v>
      </c>
      <c r="D22" s="6">
        <f t="shared" si="0"/>
        <v>9491652600.2999992</v>
      </c>
      <c r="E22" s="4">
        <f t="shared" si="1"/>
        <v>3.5569911992058461</v>
      </c>
      <c r="F22" s="12">
        <v>588944138</v>
      </c>
      <c r="G22" s="13"/>
      <c r="H22" s="13"/>
      <c r="I22" s="14">
        <v>132348378.73999999</v>
      </c>
      <c r="J22" s="17">
        <v>1109359290</v>
      </c>
      <c r="K22" s="17"/>
      <c r="L22" s="12">
        <v>129580941.05</v>
      </c>
      <c r="M22" s="21">
        <v>1664038936</v>
      </c>
      <c r="N22" s="13"/>
      <c r="O22" s="13"/>
      <c r="P22" s="23"/>
      <c r="Q22" s="10">
        <v>55389739.579999998</v>
      </c>
      <c r="R22" s="13"/>
      <c r="S22" s="27"/>
      <c r="T22" s="28"/>
      <c r="U22" s="27"/>
      <c r="V22" s="12">
        <v>89912555</v>
      </c>
      <c r="W22" s="31"/>
      <c r="X22" s="31">
        <v>298684582.87</v>
      </c>
      <c r="Y22" s="12">
        <v>3201402104.0999999</v>
      </c>
      <c r="Z22" s="12"/>
      <c r="AA22" s="12"/>
      <c r="AB22" s="12"/>
      <c r="AC22" s="12"/>
      <c r="AD22" s="12"/>
      <c r="AE22" s="17">
        <v>497177133.26999998</v>
      </c>
      <c r="AF22" s="12"/>
      <c r="AG22" s="12"/>
      <c r="AH22" s="12"/>
      <c r="AI22" s="12"/>
      <c r="AJ22" s="12"/>
      <c r="AK22" s="12"/>
      <c r="AL22" s="12"/>
      <c r="AM22" s="65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67">
        <f t="shared" si="2"/>
        <v>6563744468.1000004</v>
      </c>
      <c r="AY22" s="70">
        <f t="shared" si="3"/>
        <v>1203093330.51</v>
      </c>
      <c r="AZ22" s="72">
        <f t="shared" si="4"/>
        <v>0</v>
      </c>
      <c r="BA22" s="77"/>
      <c r="BB22" s="74">
        <f t="shared" si="5"/>
        <v>7766837798.6100006</v>
      </c>
      <c r="BC22" s="74">
        <f t="shared" si="6"/>
        <v>17258490398.91</v>
      </c>
      <c r="BD22" s="74">
        <f t="shared" si="7"/>
        <v>2.999022676173853</v>
      </c>
      <c r="BE22" s="74">
        <f t="shared" si="8"/>
        <v>0.83092403903975454</v>
      </c>
      <c r="BF22" s="82"/>
      <c r="BG22" s="84">
        <f t="shared" si="9"/>
        <v>15.230318218322347</v>
      </c>
      <c r="BH22" s="86">
        <f t="shared" si="10"/>
        <v>0</v>
      </c>
      <c r="BI22" s="74">
        <f t="shared" si="11"/>
        <v>81.828087538354666</v>
      </c>
      <c r="BJ22" s="88">
        <f t="shared" si="12"/>
        <v>10</v>
      </c>
      <c r="BK22" s="39">
        <v>982539</v>
      </c>
      <c r="BL22" s="43">
        <v>1</v>
      </c>
      <c r="BM22" s="114"/>
    </row>
    <row r="23" spans="1:65" x14ac:dyDescent="0.25">
      <c r="A23" s="8" t="s">
        <v>19</v>
      </c>
      <c r="B23" s="12">
        <v>5775010660</v>
      </c>
      <c r="C23" s="6">
        <v>1461242658.6400001</v>
      </c>
      <c r="D23" s="6">
        <f t="shared" si="0"/>
        <v>7236253318.6400003</v>
      </c>
      <c r="E23" s="4">
        <f t="shared" si="1"/>
        <v>2.7117816521027165</v>
      </c>
      <c r="F23" s="12">
        <v>430562847</v>
      </c>
      <c r="G23" s="13"/>
      <c r="H23" s="13"/>
      <c r="I23" s="12">
        <v>79322210.340000004</v>
      </c>
      <c r="J23" s="17">
        <v>811025807</v>
      </c>
      <c r="K23" s="17"/>
      <c r="L23" s="12">
        <v>197981003.19999999</v>
      </c>
      <c r="M23" s="21">
        <v>1216538708</v>
      </c>
      <c r="N23" s="13"/>
      <c r="O23" s="13"/>
      <c r="P23" s="23"/>
      <c r="Q23" s="10">
        <v>148002299.49000001</v>
      </c>
      <c r="R23" s="13"/>
      <c r="S23" s="27"/>
      <c r="T23" s="28"/>
      <c r="U23" s="27"/>
      <c r="V23" s="12">
        <v>247767440.33000001</v>
      </c>
      <c r="W23" s="31"/>
      <c r="X23" s="31">
        <v>400401065.19999999</v>
      </c>
      <c r="Y23" s="12">
        <v>2340467821.6700001</v>
      </c>
      <c r="Z23" s="12"/>
      <c r="AA23" s="12"/>
      <c r="AB23" s="12"/>
      <c r="AC23" s="12"/>
      <c r="AD23" s="12"/>
      <c r="AE23" s="17">
        <v>720444988.19000006</v>
      </c>
      <c r="AF23" s="12"/>
      <c r="AG23" s="12"/>
      <c r="AH23" s="12"/>
      <c r="AI23" s="12"/>
      <c r="AJ23" s="12"/>
      <c r="AK23" s="12"/>
      <c r="AL23" s="12"/>
      <c r="AM23" s="17">
        <v>148740128.18000001</v>
      </c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67">
        <f t="shared" si="2"/>
        <v>4798595183.6700001</v>
      </c>
      <c r="AY23" s="70">
        <f t="shared" si="3"/>
        <v>1942659134.9300001</v>
      </c>
      <c r="AZ23" s="72">
        <f t="shared" si="4"/>
        <v>0</v>
      </c>
      <c r="BA23" s="77"/>
      <c r="BB23" s="74">
        <f t="shared" si="5"/>
        <v>6741254318.6000004</v>
      </c>
      <c r="BC23" s="74">
        <f t="shared" si="6"/>
        <v>13977507637.240002</v>
      </c>
      <c r="BD23" s="74">
        <f t="shared" si="7"/>
        <v>2.4288834881597445</v>
      </c>
      <c r="BE23" s="74">
        <f t="shared" si="8"/>
        <v>0.83092403913761781</v>
      </c>
      <c r="BF23" s="82"/>
      <c r="BG23" s="84">
        <f t="shared" si="9"/>
        <v>33.639057125653856</v>
      </c>
      <c r="BH23" s="86">
        <f t="shared" si="10"/>
        <v>0</v>
      </c>
      <c r="BI23" s="74">
        <f t="shared" si="11"/>
        <v>93.159457273767316</v>
      </c>
      <c r="BJ23" s="88">
        <f t="shared" si="12"/>
        <v>11</v>
      </c>
      <c r="BK23" s="39">
        <v>569315</v>
      </c>
      <c r="BL23" s="43">
        <v>1</v>
      </c>
      <c r="BM23" s="114"/>
    </row>
    <row r="24" spans="1:65" x14ac:dyDescent="0.25">
      <c r="A24" s="8" t="s">
        <v>20</v>
      </c>
      <c r="B24" s="12">
        <v>8033553883</v>
      </c>
      <c r="C24" s="6">
        <v>1629728291.8399999</v>
      </c>
      <c r="D24" s="6">
        <f t="shared" si="0"/>
        <v>9663282174.8400002</v>
      </c>
      <c r="E24" s="4">
        <f t="shared" si="1"/>
        <v>3.6213092807739522</v>
      </c>
      <c r="F24" s="12">
        <v>598951246</v>
      </c>
      <c r="G24" s="13"/>
      <c r="H24" s="13"/>
      <c r="I24" s="12">
        <v>186524205.31</v>
      </c>
      <c r="J24" s="17">
        <v>1128209088</v>
      </c>
      <c r="K24" s="17"/>
      <c r="L24" s="12">
        <v>215078910.63999999</v>
      </c>
      <c r="M24" s="21">
        <v>1692313632</v>
      </c>
      <c r="N24" s="13"/>
      <c r="O24" s="13"/>
      <c r="P24" s="23"/>
      <c r="Q24" s="10">
        <v>94998496.400000006</v>
      </c>
      <c r="R24" s="13"/>
      <c r="S24" s="27"/>
      <c r="T24" s="28"/>
      <c r="U24" s="27"/>
      <c r="V24" s="12">
        <v>371836270.05000001</v>
      </c>
      <c r="W24" s="30"/>
      <c r="X24" s="31">
        <v>878129761.45000005</v>
      </c>
      <c r="Y24" s="12">
        <v>3255799073.25</v>
      </c>
      <c r="Z24" s="12"/>
      <c r="AA24" s="12"/>
      <c r="AB24" s="12"/>
      <c r="AC24" s="12"/>
      <c r="AD24" s="12"/>
      <c r="AE24" s="17">
        <v>1232536314.6700001</v>
      </c>
      <c r="AF24" s="12"/>
      <c r="AG24" s="12"/>
      <c r="AH24" s="12"/>
      <c r="AI24" s="12"/>
      <c r="AJ24" s="12"/>
      <c r="AK24" s="12"/>
      <c r="AL24" s="12"/>
      <c r="AM24" s="17">
        <v>52464700.710000001</v>
      </c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67">
        <f t="shared" si="2"/>
        <v>6675273039.25</v>
      </c>
      <c r="AY24" s="70">
        <f t="shared" si="3"/>
        <v>3031568659.2300005</v>
      </c>
      <c r="AZ24" s="72">
        <f t="shared" si="4"/>
        <v>0</v>
      </c>
      <c r="BA24" s="77"/>
      <c r="BB24" s="74">
        <f t="shared" si="5"/>
        <v>9706841698.4799995</v>
      </c>
      <c r="BC24" s="74">
        <f t="shared" si="6"/>
        <v>19370123873.32</v>
      </c>
      <c r="BD24" s="74">
        <f t="shared" si="7"/>
        <v>3.365963035796693</v>
      </c>
      <c r="BE24" s="74">
        <f t="shared" si="8"/>
        <v>0.83092403890832278</v>
      </c>
      <c r="BF24" s="82"/>
      <c r="BG24" s="84">
        <f t="shared" si="9"/>
        <v>37.73633317684191</v>
      </c>
      <c r="BH24" s="86">
        <f t="shared" si="10"/>
        <v>0</v>
      </c>
      <c r="BI24" s="74">
        <f t="shared" si="11"/>
        <v>100.45077358657097</v>
      </c>
      <c r="BJ24" s="88">
        <f t="shared" si="12"/>
        <v>11</v>
      </c>
      <c r="BK24" s="39">
        <v>1008648</v>
      </c>
      <c r="BL24" s="43">
        <v>1</v>
      </c>
      <c r="BM24" s="114"/>
    </row>
    <row r="25" spans="1:65" x14ac:dyDescent="0.25">
      <c r="A25" s="8" t="s">
        <v>21</v>
      </c>
      <c r="B25" s="12">
        <v>8212686656</v>
      </c>
      <c r="C25" s="6">
        <v>1611170961.22</v>
      </c>
      <c r="D25" s="6">
        <f t="shared" si="0"/>
        <v>9823857617.2199993</v>
      </c>
      <c r="E25" s="4">
        <f t="shared" si="1"/>
        <v>3.6814848328518055</v>
      </c>
      <c r="F25" s="12">
        <v>612306704</v>
      </c>
      <c r="G25" s="13"/>
      <c r="H25" s="13"/>
      <c r="I25" s="12">
        <v>174127537.31999999</v>
      </c>
      <c r="J25" s="17">
        <v>1153365977</v>
      </c>
      <c r="K25" s="17"/>
      <c r="L25" s="12">
        <v>312092168.88</v>
      </c>
      <c r="M25" s="21">
        <v>1730048966</v>
      </c>
      <c r="N25" s="13"/>
      <c r="O25" s="13"/>
      <c r="P25" s="23"/>
      <c r="Q25" s="10">
        <v>256600180.09999999</v>
      </c>
      <c r="R25" s="13"/>
      <c r="S25" s="27"/>
      <c r="T25" s="28"/>
      <c r="U25" s="27"/>
      <c r="V25" s="12">
        <v>445934737.26999998</v>
      </c>
      <c r="W25" s="31"/>
      <c r="X25" s="31">
        <v>738528437.09000003</v>
      </c>
      <c r="Y25" s="12">
        <v>3328397119.52</v>
      </c>
      <c r="Z25" s="12"/>
      <c r="AA25" s="12"/>
      <c r="AB25" s="12"/>
      <c r="AC25" s="12"/>
      <c r="AD25" s="12"/>
      <c r="AE25" s="17">
        <v>1163667437.8199999</v>
      </c>
      <c r="AF25" s="12"/>
      <c r="AG25" s="12"/>
      <c r="AH25" s="12"/>
      <c r="AI25" s="12"/>
      <c r="AJ25" s="12"/>
      <c r="AK25" s="12"/>
      <c r="AL25" s="12"/>
      <c r="AM25" s="65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67">
        <f t="shared" si="2"/>
        <v>6824118766.5200005</v>
      </c>
      <c r="AY25" s="70">
        <f t="shared" si="3"/>
        <v>3090950498.4799995</v>
      </c>
      <c r="AZ25" s="72">
        <f t="shared" si="4"/>
        <v>0</v>
      </c>
      <c r="BA25" s="77"/>
      <c r="BB25" s="74">
        <f t="shared" si="5"/>
        <v>9915069265</v>
      </c>
      <c r="BC25" s="74">
        <f t="shared" si="6"/>
        <v>19738926882.220001</v>
      </c>
      <c r="BD25" s="74">
        <f t="shared" si="7"/>
        <v>3.4300502509103685</v>
      </c>
      <c r="BE25" s="74">
        <f t="shared" si="8"/>
        <v>0.83092403891173128</v>
      </c>
      <c r="BF25" s="82"/>
      <c r="BG25" s="84">
        <f t="shared" si="9"/>
        <v>37.636289170022359</v>
      </c>
      <c r="BH25" s="86">
        <f t="shared" si="10"/>
        <v>0</v>
      </c>
      <c r="BI25" s="74">
        <f t="shared" si="11"/>
        <v>100.9284707834132</v>
      </c>
      <c r="BJ25" s="88">
        <f t="shared" si="12"/>
        <v>10</v>
      </c>
      <c r="BK25" s="39">
        <v>1043493</v>
      </c>
      <c r="BL25" s="43">
        <v>1</v>
      </c>
      <c r="BM25" s="114"/>
    </row>
    <row r="26" spans="1:65" x14ac:dyDescent="0.25">
      <c r="A26" s="8" t="s">
        <v>22</v>
      </c>
      <c r="B26" s="12">
        <v>9261491178</v>
      </c>
      <c r="C26" s="6">
        <v>1573052766.6099999</v>
      </c>
      <c r="D26" s="6">
        <f t="shared" si="0"/>
        <v>10834543944.610001</v>
      </c>
      <c r="E26" s="4">
        <f t="shared" si="1"/>
        <v>4.0602389363859244</v>
      </c>
      <c r="F26" s="12">
        <v>690501584</v>
      </c>
      <c r="G26" s="13"/>
      <c r="H26" s="13"/>
      <c r="I26" s="12">
        <v>59262112.649999999</v>
      </c>
      <c r="J26" s="17">
        <v>1300657053</v>
      </c>
      <c r="K26" s="17"/>
      <c r="L26" s="12">
        <v>193902002.16</v>
      </c>
      <c r="M26" s="21">
        <v>1950985580</v>
      </c>
      <c r="N26" s="13"/>
      <c r="O26" s="13"/>
      <c r="P26" s="23"/>
      <c r="Q26" s="10">
        <v>167461511.46000001</v>
      </c>
      <c r="R26" s="13"/>
      <c r="S26" s="27"/>
      <c r="T26" s="28"/>
      <c r="U26" s="27"/>
      <c r="V26" s="12">
        <v>346862706.04000002</v>
      </c>
      <c r="W26" s="31"/>
      <c r="X26" s="31">
        <v>680363272.08000004</v>
      </c>
      <c r="Y26" s="12">
        <v>3753451440.4099998</v>
      </c>
      <c r="Z26" s="12"/>
      <c r="AA26" s="12"/>
      <c r="AB26" s="12"/>
      <c r="AC26" s="12"/>
      <c r="AD26" s="12"/>
      <c r="AE26" s="17">
        <v>1590973916.0599999</v>
      </c>
      <c r="AF26" s="12"/>
      <c r="AG26" s="12"/>
      <c r="AH26" s="12"/>
      <c r="AI26" s="12"/>
      <c r="AJ26" s="12"/>
      <c r="AK26" s="12"/>
      <c r="AL26" s="12"/>
      <c r="AM26" s="65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67">
        <f t="shared" si="2"/>
        <v>7695595657.4099998</v>
      </c>
      <c r="AY26" s="70">
        <f t="shared" si="3"/>
        <v>3038825520.4499998</v>
      </c>
      <c r="AZ26" s="72">
        <f t="shared" si="4"/>
        <v>0</v>
      </c>
      <c r="BA26" s="77"/>
      <c r="BB26" s="74">
        <f t="shared" si="5"/>
        <v>10734421177.859999</v>
      </c>
      <c r="BC26" s="74">
        <f t="shared" si="6"/>
        <v>21568965122.470001</v>
      </c>
      <c r="BD26" s="74">
        <f t="shared" si="7"/>
        <v>3.7480575652187902</v>
      </c>
      <c r="BE26" s="74">
        <f t="shared" si="8"/>
        <v>0.83092403906730794</v>
      </c>
      <c r="BF26" s="82"/>
      <c r="BG26" s="84">
        <f t="shared" si="9"/>
        <v>32.811406522402237</v>
      </c>
      <c r="BH26" s="86">
        <f t="shared" si="10"/>
        <v>0</v>
      </c>
      <c r="BI26" s="74">
        <f t="shared" si="11"/>
        <v>99.075893113158571</v>
      </c>
      <c r="BJ26" s="88">
        <f t="shared" si="12"/>
        <v>10</v>
      </c>
      <c r="BK26" s="39">
        <v>1247507</v>
      </c>
      <c r="BL26" s="43">
        <v>1</v>
      </c>
      <c r="BM26" s="114"/>
    </row>
    <row r="27" spans="1:65" x14ac:dyDescent="0.25">
      <c r="A27" s="8" t="s">
        <v>23</v>
      </c>
      <c r="B27" s="12">
        <v>7099246279</v>
      </c>
      <c r="C27" s="6">
        <v>1544369284.6199999</v>
      </c>
      <c r="D27" s="6">
        <f t="shared" si="0"/>
        <v>8643615563.6199989</v>
      </c>
      <c r="E27" s="4">
        <f t="shared" si="1"/>
        <v>3.2391898211849068</v>
      </c>
      <c r="F27" s="12">
        <v>529292822</v>
      </c>
      <c r="G27" s="13"/>
      <c r="H27" s="13"/>
      <c r="I27" s="12">
        <v>333419791.12</v>
      </c>
      <c r="J27" s="17">
        <v>996997629</v>
      </c>
      <c r="K27" s="17"/>
      <c r="L27" s="12">
        <v>399775719.88</v>
      </c>
      <c r="M27" s="21">
        <v>1495496443</v>
      </c>
      <c r="N27" s="13"/>
      <c r="O27" s="13"/>
      <c r="P27" s="23"/>
      <c r="Q27" s="10">
        <v>421826197.50999999</v>
      </c>
      <c r="R27" s="13"/>
      <c r="S27" s="27"/>
      <c r="T27" s="28"/>
      <c r="U27" s="27"/>
      <c r="V27" s="12">
        <v>675113768.66999996</v>
      </c>
      <c r="W27" s="31"/>
      <c r="X27" s="31">
        <v>1129094140.9400001</v>
      </c>
      <c r="Y27" s="12">
        <v>2877147498.4200001</v>
      </c>
      <c r="Z27" s="12"/>
      <c r="AA27" s="12"/>
      <c r="AB27" s="12"/>
      <c r="AC27" s="12"/>
      <c r="AD27" s="12"/>
      <c r="AE27" s="17">
        <v>2045461517.46</v>
      </c>
      <c r="AF27" s="12"/>
      <c r="AG27" s="12"/>
      <c r="AH27" s="12"/>
      <c r="AI27" s="12"/>
      <c r="AJ27" s="12"/>
      <c r="AK27" s="12"/>
      <c r="AL27" s="12"/>
      <c r="AM27" s="17">
        <v>730665585</v>
      </c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67">
        <f t="shared" si="2"/>
        <v>5898934392.4200001</v>
      </c>
      <c r="AY27" s="70">
        <f t="shared" si="3"/>
        <v>5735356720.5799999</v>
      </c>
      <c r="AZ27" s="72">
        <f t="shared" si="4"/>
        <v>0</v>
      </c>
      <c r="BA27" s="77"/>
      <c r="BB27" s="74">
        <f t="shared" si="5"/>
        <v>11634291113</v>
      </c>
      <c r="BC27" s="74">
        <f t="shared" si="6"/>
        <v>20277906676.619999</v>
      </c>
      <c r="BD27" s="74">
        <f t="shared" si="7"/>
        <v>3.5237092319709138</v>
      </c>
      <c r="BE27" s="74">
        <f t="shared" si="8"/>
        <v>0.83092403905882306</v>
      </c>
      <c r="BF27" s="82"/>
      <c r="BG27" s="84">
        <f t="shared" si="9"/>
        <v>80.788248430619063</v>
      </c>
      <c r="BH27" s="86">
        <f t="shared" si="10"/>
        <v>0</v>
      </c>
      <c r="BI27" s="74">
        <f t="shared" si="11"/>
        <v>134.5998214215752</v>
      </c>
      <c r="BJ27" s="88">
        <f t="shared" si="12"/>
        <v>11</v>
      </c>
      <c r="BK27" s="39">
        <v>826906</v>
      </c>
      <c r="BL27" s="43">
        <v>1</v>
      </c>
      <c r="BM27" s="114"/>
    </row>
    <row r="28" spans="1:65" x14ac:dyDescent="0.25">
      <c r="A28" s="8" t="s">
        <v>24</v>
      </c>
      <c r="B28" s="12">
        <v>6465724425</v>
      </c>
      <c r="C28" s="6">
        <v>1569894735.5999999</v>
      </c>
      <c r="D28" s="6">
        <f t="shared" si="0"/>
        <v>8035619160.6000004</v>
      </c>
      <c r="E28" s="4">
        <f t="shared" si="1"/>
        <v>3.0113435286833683</v>
      </c>
      <c r="F28" s="12">
        <v>482059840</v>
      </c>
      <c r="G28" s="13"/>
      <c r="H28" s="13"/>
      <c r="I28" s="12">
        <v>128694147.13</v>
      </c>
      <c r="J28" s="17">
        <v>908027651</v>
      </c>
      <c r="K28" s="17"/>
      <c r="L28" s="12">
        <v>137240876.05000001</v>
      </c>
      <c r="M28" s="21">
        <v>1362041476</v>
      </c>
      <c r="N28" s="13"/>
      <c r="O28" s="13"/>
      <c r="P28" s="23"/>
      <c r="Q28" s="10">
        <v>185744101.28999999</v>
      </c>
      <c r="R28" s="13"/>
      <c r="S28" s="27"/>
      <c r="T28" s="28"/>
      <c r="U28" s="27"/>
      <c r="V28" s="12">
        <v>303538723.60000002</v>
      </c>
      <c r="W28" s="31"/>
      <c r="X28" s="31">
        <v>478321423.27999997</v>
      </c>
      <c r="Y28" s="12">
        <v>2620396887.5500002</v>
      </c>
      <c r="Z28" s="12"/>
      <c r="AA28" s="12"/>
      <c r="AB28" s="12"/>
      <c r="AC28" s="12"/>
      <c r="AD28" s="12"/>
      <c r="AE28" s="17">
        <v>805436664.02999997</v>
      </c>
      <c r="AF28" s="12">
        <v>1116150080</v>
      </c>
      <c r="AG28" s="12"/>
      <c r="AH28" s="12"/>
      <c r="AI28" s="12"/>
      <c r="AJ28" s="12"/>
      <c r="AK28" s="12"/>
      <c r="AL28" s="12"/>
      <c r="AM28" s="65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67">
        <f t="shared" si="2"/>
        <v>5372525854.5500002</v>
      </c>
      <c r="AY28" s="70">
        <f t="shared" si="3"/>
        <v>2038975935.3799999</v>
      </c>
      <c r="AZ28" s="72">
        <f t="shared" si="4"/>
        <v>1116150080</v>
      </c>
      <c r="BA28" s="77"/>
      <c r="BB28" s="74">
        <f t="shared" si="5"/>
        <v>8527651869.9300003</v>
      </c>
      <c r="BC28" s="74">
        <f t="shared" si="6"/>
        <v>16563271030.530001</v>
      </c>
      <c r="BD28" s="74">
        <f t="shared" si="7"/>
        <v>2.8782138103637491</v>
      </c>
      <c r="BE28" s="74">
        <f t="shared" si="8"/>
        <v>0.83092403904145673</v>
      </c>
      <c r="BF28" s="82"/>
      <c r="BG28" s="84">
        <f t="shared" si="9"/>
        <v>31.535150608897162</v>
      </c>
      <c r="BH28" s="86">
        <f t="shared" si="10"/>
        <v>17.262568068697114</v>
      </c>
      <c r="BI28" s="74">
        <f t="shared" si="11"/>
        <v>106.12314620063776</v>
      </c>
      <c r="BJ28" s="88">
        <f t="shared" si="12"/>
        <v>11</v>
      </c>
      <c r="BK28" s="39">
        <v>703673</v>
      </c>
      <c r="BL28" s="43">
        <v>1</v>
      </c>
      <c r="BM28" s="114"/>
    </row>
    <row r="29" spans="1:65" x14ac:dyDescent="0.25">
      <c r="A29" s="8" t="s">
        <v>25</v>
      </c>
      <c r="B29" s="12">
        <v>24139433173</v>
      </c>
      <c r="C29" s="6">
        <v>2073711424.6400001</v>
      </c>
      <c r="D29" s="6">
        <f t="shared" si="0"/>
        <v>26213144597.639999</v>
      </c>
      <c r="E29" s="4">
        <f t="shared" si="1"/>
        <v>9.823360437187592</v>
      </c>
      <c r="F29" s="12">
        <v>1799744395</v>
      </c>
      <c r="G29" s="13"/>
      <c r="H29" s="13"/>
      <c r="I29" s="12">
        <v>585667640.16999996</v>
      </c>
      <c r="J29" s="17">
        <v>3390072226</v>
      </c>
      <c r="K29" s="17"/>
      <c r="L29" s="12">
        <v>783265718.67999995</v>
      </c>
      <c r="M29" s="21">
        <v>5085108339</v>
      </c>
      <c r="N29" s="13"/>
      <c r="O29" s="13"/>
      <c r="P29" s="23"/>
      <c r="Q29" s="10">
        <v>780860606.00999999</v>
      </c>
      <c r="R29" s="13"/>
      <c r="S29" s="27"/>
      <c r="T29" s="28"/>
      <c r="U29" s="27"/>
      <c r="V29" s="12">
        <v>1230777713.1700001</v>
      </c>
      <c r="W29" s="31"/>
      <c r="X29" s="31">
        <v>1916398517.9200001</v>
      </c>
      <c r="Y29" s="12">
        <v>9783110352.0300007</v>
      </c>
      <c r="Z29" s="12"/>
      <c r="AA29" s="12"/>
      <c r="AB29" s="12"/>
      <c r="AC29" s="12"/>
      <c r="AD29" s="12"/>
      <c r="AE29" s="17">
        <v>2923785728.1900001</v>
      </c>
      <c r="AF29" s="12"/>
      <c r="AG29" s="12"/>
      <c r="AH29" s="12"/>
      <c r="AI29" s="12"/>
      <c r="AJ29" s="12"/>
      <c r="AK29" s="12"/>
      <c r="AL29" s="12"/>
      <c r="AM29" s="17">
        <v>307716178.26999998</v>
      </c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67">
        <f t="shared" si="2"/>
        <v>20058035312.029999</v>
      </c>
      <c r="AY29" s="70">
        <f t="shared" si="3"/>
        <v>8528472102.4099998</v>
      </c>
      <c r="AZ29" s="72">
        <f t="shared" si="4"/>
        <v>0</v>
      </c>
      <c r="BA29" s="77"/>
      <c r="BB29" s="74">
        <f t="shared" si="5"/>
        <v>28586507414.440002</v>
      </c>
      <c r="BC29" s="74">
        <f t="shared" si="6"/>
        <v>54799652012.080002</v>
      </c>
      <c r="BD29" s="74">
        <f t="shared" si="7"/>
        <v>9.5225825221100244</v>
      </c>
      <c r="BE29" s="74">
        <f t="shared" si="8"/>
        <v>0.83092403903108003</v>
      </c>
      <c r="BF29" s="82"/>
      <c r="BG29" s="84">
        <f t="shared" si="9"/>
        <v>35.330042927226273</v>
      </c>
      <c r="BH29" s="86">
        <f t="shared" si="10"/>
        <v>0</v>
      </c>
      <c r="BI29" s="74">
        <f t="shared" si="11"/>
        <v>109.05409424634112</v>
      </c>
      <c r="BJ29" s="88">
        <f t="shared" si="12"/>
        <v>11</v>
      </c>
      <c r="BK29" s="39">
        <v>4141572</v>
      </c>
      <c r="BL29" s="43">
        <v>1</v>
      </c>
      <c r="BM29" s="114"/>
    </row>
    <row r="30" spans="1:65" x14ac:dyDescent="0.25">
      <c r="A30" s="8" t="s">
        <v>26</v>
      </c>
      <c r="B30" s="12">
        <v>4683197822</v>
      </c>
      <c r="C30" s="6">
        <v>1519812827.6800001</v>
      </c>
      <c r="D30" s="6">
        <f t="shared" si="0"/>
        <v>6203010649.6800003</v>
      </c>
      <c r="E30" s="4">
        <f t="shared" si="1"/>
        <v>2.3245745729036189</v>
      </c>
      <c r="F30" s="12">
        <v>349161431</v>
      </c>
      <c r="G30" s="13"/>
      <c r="H30" s="13"/>
      <c r="I30" s="12">
        <v>42574054.729999997</v>
      </c>
      <c r="J30" s="17">
        <v>657694767</v>
      </c>
      <c r="K30" s="17"/>
      <c r="L30" s="12">
        <v>68240646.489999995</v>
      </c>
      <c r="M30" s="21">
        <v>986542150</v>
      </c>
      <c r="N30" s="13"/>
      <c r="O30" s="13"/>
      <c r="P30" s="23"/>
      <c r="Q30" s="10">
        <v>47132337.259999998</v>
      </c>
      <c r="R30" s="13"/>
      <c r="S30" s="27"/>
      <c r="T30" s="28"/>
      <c r="U30" s="27"/>
      <c r="V30" s="12">
        <v>149554627.71000001</v>
      </c>
      <c r="W30" s="30"/>
      <c r="X30" s="31">
        <v>322199952.86000001</v>
      </c>
      <c r="Y30" s="12">
        <v>1897983302.6099999</v>
      </c>
      <c r="Z30" s="12"/>
      <c r="AA30" s="12"/>
      <c r="AB30" s="12"/>
      <c r="AC30" s="12"/>
      <c r="AD30" s="12"/>
      <c r="AE30" s="17">
        <v>371175650.19</v>
      </c>
      <c r="AF30" s="12"/>
      <c r="AG30" s="12"/>
      <c r="AH30" s="12"/>
      <c r="AI30" s="12"/>
      <c r="AJ30" s="12"/>
      <c r="AK30" s="12"/>
      <c r="AL30" s="12"/>
      <c r="AM30" s="17">
        <v>16243606.869999999</v>
      </c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67">
        <f t="shared" si="2"/>
        <v>3891381650.6099997</v>
      </c>
      <c r="AY30" s="70">
        <f t="shared" si="3"/>
        <v>1017120876.11</v>
      </c>
      <c r="AZ30" s="72">
        <f t="shared" si="4"/>
        <v>0</v>
      </c>
      <c r="BA30" s="77"/>
      <c r="BB30" s="74">
        <f t="shared" si="5"/>
        <v>4908502526.7199993</v>
      </c>
      <c r="BC30" s="74">
        <f t="shared" si="6"/>
        <v>11111513176.4</v>
      </c>
      <c r="BD30" s="74">
        <f t="shared" si="7"/>
        <v>1.9308571730429442</v>
      </c>
      <c r="BE30" s="74">
        <f t="shared" si="8"/>
        <v>0.83092403919596791</v>
      </c>
      <c r="BF30" s="82"/>
      <c r="BG30" s="84">
        <f t="shared" si="9"/>
        <v>21.718511896549135</v>
      </c>
      <c r="BH30" s="86">
        <f t="shared" si="10"/>
        <v>0</v>
      </c>
      <c r="BI30" s="74">
        <f t="shared" si="11"/>
        <v>79.130970490486234</v>
      </c>
      <c r="BJ30" s="88">
        <f t="shared" si="12"/>
        <v>11</v>
      </c>
      <c r="BK30" s="39">
        <v>369555</v>
      </c>
      <c r="BL30" s="43">
        <v>1</v>
      </c>
      <c r="BM30" s="114"/>
    </row>
    <row r="31" spans="1:65" x14ac:dyDescent="0.25">
      <c r="A31" s="35" t="s">
        <v>91</v>
      </c>
    </row>
    <row r="32" spans="1:65" x14ac:dyDescent="0.25">
      <c r="A32" s="91" t="s">
        <v>92</v>
      </c>
      <c r="BD32" s="54"/>
      <c r="BE32" s="54"/>
      <c r="BF32" s="54"/>
      <c r="BG32" s="54"/>
      <c r="BH32" s="54"/>
      <c r="BI32" s="54"/>
      <c r="BJ32" s="54"/>
    </row>
    <row r="33" spans="1:5" x14ac:dyDescent="0.25">
      <c r="B33" s="90"/>
      <c r="E33" s="49"/>
    </row>
    <row r="34" spans="1:5" x14ac:dyDescent="0.25">
      <c r="A34" s="116"/>
      <c r="B34" s="90"/>
      <c r="C34" s="117"/>
    </row>
    <row r="35" spans="1:5" x14ac:dyDescent="0.25">
      <c r="A35" s="118"/>
      <c r="B35" s="119"/>
      <c r="C35" s="119"/>
      <c r="D35" s="92"/>
    </row>
    <row r="36" spans="1:5" x14ac:dyDescent="0.25">
      <c r="A36" s="120"/>
      <c r="B36" s="119"/>
      <c r="C36" s="119"/>
      <c r="D36" s="92"/>
    </row>
    <row r="37" spans="1:5" x14ac:dyDescent="0.25">
      <c r="A37" s="121"/>
      <c r="B37" s="119"/>
      <c r="C37" s="119"/>
      <c r="D37" s="92"/>
    </row>
    <row r="38" spans="1:5" x14ac:dyDescent="0.25">
      <c r="A38" s="122"/>
      <c r="B38" s="119"/>
      <c r="C38" s="119"/>
      <c r="D38" s="92"/>
    </row>
    <row r="39" spans="1:5" x14ac:dyDescent="0.25">
      <c r="A39" s="122"/>
      <c r="B39" s="119"/>
      <c r="C39" s="119"/>
      <c r="D39" s="92"/>
    </row>
    <row r="40" spans="1:5" x14ac:dyDescent="0.25">
      <c r="A40" s="122"/>
      <c r="B40" s="119"/>
      <c r="C40" s="119"/>
      <c r="D40" s="92"/>
    </row>
    <row r="41" spans="1:5" x14ac:dyDescent="0.25">
      <c r="A41" s="122"/>
      <c r="B41" s="119"/>
      <c r="C41" s="119"/>
      <c r="D41" s="92"/>
    </row>
    <row r="42" spans="1:5" x14ac:dyDescent="0.25">
      <c r="A42" s="122"/>
      <c r="B42" s="119"/>
      <c r="C42" s="119"/>
      <c r="D42" s="92"/>
    </row>
    <row r="43" spans="1:5" x14ac:dyDescent="0.25">
      <c r="A43" s="122"/>
      <c r="B43" s="119"/>
      <c r="C43" s="119"/>
      <c r="D43" s="92"/>
    </row>
    <row r="44" spans="1:5" x14ac:dyDescent="0.25">
      <c r="A44" s="122"/>
      <c r="B44" s="119"/>
      <c r="C44" s="119"/>
      <c r="D44" s="92"/>
    </row>
    <row r="45" spans="1:5" x14ac:dyDescent="0.25">
      <c r="A45" s="122"/>
      <c r="B45" s="119"/>
      <c r="C45" s="119"/>
      <c r="D45" s="92"/>
    </row>
    <row r="46" spans="1:5" x14ac:dyDescent="0.25">
      <c r="A46" s="122"/>
      <c r="B46" s="119"/>
      <c r="C46" s="119"/>
      <c r="D46" s="92"/>
    </row>
    <row r="47" spans="1:5" x14ac:dyDescent="0.25">
      <c r="A47" s="122"/>
      <c r="B47" s="119"/>
      <c r="C47" s="119"/>
      <c r="D47" s="92"/>
    </row>
    <row r="48" spans="1:5" x14ac:dyDescent="0.25">
      <c r="A48" s="122"/>
      <c r="B48" s="119"/>
      <c r="C48" s="119"/>
      <c r="D48" s="92"/>
    </row>
    <row r="49" spans="1:4" x14ac:dyDescent="0.25">
      <c r="A49" s="122"/>
      <c r="B49" s="119"/>
      <c r="C49" s="119"/>
      <c r="D49" s="92"/>
    </row>
    <row r="50" spans="1:4" x14ac:dyDescent="0.25">
      <c r="A50" s="122"/>
      <c r="B50" s="119"/>
      <c r="C50" s="119"/>
      <c r="D50" s="92"/>
    </row>
    <row r="51" spans="1:4" x14ac:dyDescent="0.25">
      <c r="A51" s="122"/>
      <c r="B51" s="119"/>
      <c r="C51" s="119"/>
      <c r="D51" s="92"/>
    </row>
    <row r="52" spans="1:4" x14ac:dyDescent="0.25">
      <c r="A52" s="122"/>
      <c r="B52" s="119"/>
      <c r="C52" s="119"/>
      <c r="D52" s="92"/>
    </row>
    <row r="53" spans="1:4" x14ac:dyDescent="0.25">
      <c r="A53" s="122"/>
      <c r="B53" s="119"/>
      <c r="C53" s="119"/>
      <c r="D53" s="92"/>
    </row>
    <row r="54" spans="1:4" x14ac:dyDescent="0.25">
      <c r="A54" s="122"/>
      <c r="B54" s="119"/>
      <c r="C54" s="119"/>
      <c r="D54" s="92"/>
    </row>
    <row r="55" spans="1:4" x14ac:dyDescent="0.25">
      <c r="A55" s="122"/>
      <c r="B55" s="119"/>
      <c r="C55" s="119"/>
      <c r="D55" s="92"/>
    </row>
    <row r="56" spans="1:4" x14ac:dyDescent="0.25">
      <c r="A56" s="122"/>
      <c r="B56" s="119"/>
      <c r="C56" s="119"/>
      <c r="D56" s="92"/>
    </row>
    <row r="57" spans="1:4" x14ac:dyDescent="0.25">
      <c r="A57" s="122"/>
      <c r="B57" s="119"/>
      <c r="C57" s="119"/>
      <c r="D57" s="92"/>
    </row>
    <row r="58" spans="1:4" x14ac:dyDescent="0.25">
      <c r="A58" s="122"/>
      <c r="B58" s="119"/>
      <c r="C58" s="119"/>
      <c r="D58" s="92"/>
    </row>
    <row r="59" spans="1:4" x14ac:dyDescent="0.25">
      <c r="A59" s="122"/>
      <c r="B59" s="119"/>
      <c r="C59" s="119"/>
      <c r="D59" s="92"/>
    </row>
    <row r="60" spans="1:4" x14ac:dyDescent="0.25">
      <c r="A60" s="116"/>
      <c r="B60" s="123"/>
      <c r="C60" s="117"/>
    </row>
    <row r="61" spans="1:4" x14ac:dyDescent="0.25">
      <c r="A61" s="116"/>
      <c r="B61" s="123"/>
      <c r="C61" s="117"/>
    </row>
    <row r="62" spans="1:4" x14ac:dyDescent="0.25">
      <c r="A62" s="116"/>
      <c r="B62" s="123"/>
      <c r="C62" s="117"/>
    </row>
    <row r="63" spans="1:4" x14ac:dyDescent="0.25">
      <c r="A63" s="116"/>
      <c r="B63" s="123"/>
      <c r="C63" s="117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40" zoomScaleNormal="140" zoomScalePageLayoutView="200" workbookViewId="0">
      <selection activeCell="H5" sqref="H5"/>
    </sheetView>
  </sheetViews>
  <sheetFormatPr baseColWidth="10" defaultRowHeight="15.75" x14ac:dyDescent="0.25"/>
  <cols>
    <col min="1" max="1" width="15.25" customWidth="1"/>
    <col min="2" max="2" width="11.75" customWidth="1"/>
    <col min="3" max="3" width="12.25" style="63" customWidth="1"/>
    <col min="4" max="5" width="12.25" customWidth="1"/>
    <col min="6" max="6" width="9.125" style="44" customWidth="1"/>
  </cols>
  <sheetData>
    <row r="1" spans="1:12" x14ac:dyDescent="0.25">
      <c r="C1"/>
      <c r="F1"/>
    </row>
    <row r="2" spans="1:12" ht="57.75" customHeight="1" x14ac:dyDescent="0.25">
      <c r="A2" s="93"/>
      <c r="B2" s="115" t="s">
        <v>93</v>
      </c>
      <c r="C2" s="115"/>
      <c r="D2" s="115"/>
      <c r="E2" s="115"/>
      <c r="F2" s="95" t="s">
        <v>94</v>
      </c>
    </row>
    <row r="3" spans="1:12" x14ac:dyDescent="0.25">
      <c r="A3" s="112" t="s">
        <v>0</v>
      </c>
      <c r="B3" s="113">
        <v>2013</v>
      </c>
      <c r="C3" s="113">
        <v>2014</v>
      </c>
      <c r="D3" s="113">
        <v>2015</v>
      </c>
      <c r="E3" s="113">
        <v>2016</v>
      </c>
      <c r="F3" s="97"/>
      <c r="I3" s="94"/>
      <c r="J3" s="94"/>
      <c r="K3" s="94"/>
      <c r="L3" s="94"/>
    </row>
    <row r="4" spans="1:12" x14ac:dyDescent="0.25">
      <c r="A4" s="98" t="s">
        <v>2</v>
      </c>
      <c r="B4" s="99">
        <v>50.048244625128348</v>
      </c>
      <c r="C4" s="100">
        <v>49.981096654749422</v>
      </c>
      <c r="D4" s="101">
        <v>108.88771159215347</v>
      </c>
      <c r="E4" s="100">
        <v>115.65722469544446</v>
      </c>
      <c r="F4" s="96"/>
    </row>
    <row r="5" spans="1:12" x14ac:dyDescent="0.25">
      <c r="A5" s="102" t="s">
        <v>3</v>
      </c>
      <c r="B5" s="99">
        <v>57.354329641188862</v>
      </c>
      <c r="C5" s="100">
        <v>40.70811413082123</v>
      </c>
      <c r="D5" s="103">
        <v>351.20144533541924</v>
      </c>
      <c r="E5" s="104">
        <v>330.32980968412011</v>
      </c>
      <c r="F5" s="105">
        <v>1</v>
      </c>
    </row>
    <row r="6" spans="1:12" x14ac:dyDescent="0.25">
      <c r="A6" s="106" t="s">
        <v>4</v>
      </c>
      <c r="B6" s="99">
        <v>36.191704482804866</v>
      </c>
      <c r="C6" s="107">
        <v>29.851193413971107</v>
      </c>
      <c r="D6" s="108">
        <v>65.038307598409091</v>
      </c>
      <c r="E6" s="107">
        <v>69.677659194964491</v>
      </c>
      <c r="F6" s="105">
        <v>0</v>
      </c>
    </row>
    <row r="7" spans="1:12" x14ac:dyDescent="0.25">
      <c r="A7" s="109" t="s">
        <v>5</v>
      </c>
      <c r="B7" s="99">
        <v>49.525412573969369</v>
      </c>
      <c r="C7" s="100">
        <v>37.460654058910784</v>
      </c>
      <c r="D7" s="101">
        <v>92.778798651219489</v>
      </c>
      <c r="E7" s="100">
        <v>106.17031016754837</v>
      </c>
      <c r="F7" s="105">
        <v>1</v>
      </c>
    </row>
    <row r="8" spans="1:12" x14ac:dyDescent="0.25">
      <c r="A8" s="109" t="s">
        <v>6</v>
      </c>
      <c r="B8" s="99">
        <v>36.343881840426704</v>
      </c>
      <c r="C8" s="100">
        <v>40.555116968775209</v>
      </c>
      <c r="D8" s="101">
        <v>99.280238654563817</v>
      </c>
      <c r="E8" s="100">
        <v>121.76199535771768</v>
      </c>
      <c r="F8" s="105">
        <v>1</v>
      </c>
    </row>
    <row r="9" spans="1:12" x14ac:dyDescent="0.25">
      <c r="A9" s="109" t="s">
        <v>7</v>
      </c>
      <c r="B9" s="110">
        <v>106.79933451833976</v>
      </c>
      <c r="C9" s="104">
        <v>79.397990670471557</v>
      </c>
      <c r="D9" s="101">
        <v>97.794110089887525</v>
      </c>
      <c r="E9" s="104">
        <v>136.89834202866228</v>
      </c>
      <c r="F9" s="105">
        <v>1</v>
      </c>
    </row>
    <row r="10" spans="1:12" x14ac:dyDescent="0.25">
      <c r="A10" s="109" t="s">
        <v>8</v>
      </c>
      <c r="B10" s="99">
        <v>67.563781978291999</v>
      </c>
      <c r="C10" s="100">
        <v>52.295960864225989</v>
      </c>
      <c r="D10" s="101">
        <v>88.804426550938786</v>
      </c>
      <c r="E10" s="100">
        <v>96.786413737530125</v>
      </c>
      <c r="F10" s="105">
        <v>1</v>
      </c>
    </row>
    <row r="11" spans="1:12" x14ac:dyDescent="0.25">
      <c r="A11" s="109" t="s">
        <v>9</v>
      </c>
      <c r="B11" s="99">
        <v>42.934113112572994</v>
      </c>
      <c r="C11" s="100">
        <v>36.603327316795578</v>
      </c>
      <c r="D11" s="101">
        <v>93.614884246666321</v>
      </c>
      <c r="E11" s="100">
        <v>93.623815483031365</v>
      </c>
      <c r="F11" s="105">
        <v>1</v>
      </c>
    </row>
    <row r="12" spans="1:12" x14ac:dyDescent="0.25">
      <c r="A12" s="109" t="s">
        <v>10</v>
      </c>
      <c r="B12" s="99">
        <v>38.319297255374529</v>
      </c>
      <c r="C12" s="100">
        <v>60.177686483792094</v>
      </c>
      <c r="D12" s="103">
        <v>119.64780479585899</v>
      </c>
      <c r="E12" s="100">
        <v>112.3245773743494</v>
      </c>
      <c r="F12" s="105">
        <v>1</v>
      </c>
    </row>
    <row r="13" spans="1:12" x14ac:dyDescent="0.25">
      <c r="A13" s="109" t="s">
        <v>11</v>
      </c>
      <c r="B13" s="99">
        <v>77.034232333233106</v>
      </c>
      <c r="C13" s="104">
        <v>67.738669074349218</v>
      </c>
      <c r="D13" s="101">
        <v>105.92799296388806</v>
      </c>
      <c r="E13" s="100">
        <v>90.962246470636885</v>
      </c>
      <c r="F13" s="105">
        <v>1</v>
      </c>
    </row>
    <row r="14" spans="1:12" x14ac:dyDescent="0.25">
      <c r="A14" s="109" t="s">
        <v>12</v>
      </c>
      <c r="B14" s="99">
        <v>44.183878659125412</v>
      </c>
      <c r="C14" s="100">
        <v>44.863607677778916</v>
      </c>
      <c r="D14" s="108">
        <v>71.29830298851121</v>
      </c>
      <c r="E14" s="107">
        <v>72.079660826861613</v>
      </c>
      <c r="F14" s="105">
        <v>1</v>
      </c>
    </row>
    <row r="15" spans="1:12" x14ac:dyDescent="0.25">
      <c r="A15" s="109" t="s">
        <v>13</v>
      </c>
      <c r="B15" s="99">
        <v>46.011284970651687</v>
      </c>
      <c r="C15" s="100">
        <v>56.648058282486737</v>
      </c>
      <c r="D15" s="101">
        <v>81.412558543144257</v>
      </c>
      <c r="E15" s="100">
        <v>98.72556018810981</v>
      </c>
      <c r="F15" s="105">
        <v>1</v>
      </c>
    </row>
    <row r="16" spans="1:12" x14ac:dyDescent="0.25">
      <c r="A16" s="109" t="s">
        <v>14</v>
      </c>
      <c r="B16" s="111">
        <v>26.631807458279766</v>
      </c>
      <c r="C16" s="100">
        <v>45.964462334759858</v>
      </c>
      <c r="D16" s="101">
        <v>92.865027343764297</v>
      </c>
      <c r="E16" s="100">
        <v>103.54263462183539</v>
      </c>
      <c r="F16" s="105">
        <v>1</v>
      </c>
    </row>
    <row r="17" spans="1:6" x14ac:dyDescent="0.25">
      <c r="A17" s="109" t="s">
        <v>15</v>
      </c>
      <c r="B17" s="111">
        <v>29.083147388508294</v>
      </c>
      <c r="C17" s="100">
        <v>44.047881375503998</v>
      </c>
      <c r="D17" s="101">
        <v>86.930144589702891</v>
      </c>
      <c r="E17" s="100">
        <v>104.47709444869335</v>
      </c>
      <c r="F17" s="105">
        <v>0</v>
      </c>
    </row>
    <row r="18" spans="1:6" x14ac:dyDescent="0.25">
      <c r="A18" s="109" t="s">
        <v>16</v>
      </c>
      <c r="B18" s="99">
        <v>56.098984892497064</v>
      </c>
      <c r="C18" s="100">
        <v>60.641983530128329</v>
      </c>
      <c r="D18" s="101">
        <v>87.53754273450059</v>
      </c>
      <c r="E18" s="100">
        <v>107.39979677420692</v>
      </c>
      <c r="F18" s="105">
        <v>1</v>
      </c>
    </row>
    <row r="19" spans="1:6" x14ac:dyDescent="0.25">
      <c r="A19" s="109" t="s">
        <v>17</v>
      </c>
      <c r="B19" s="99">
        <v>32.2604070687564</v>
      </c>
      <c r="C19" s="107">
        <v>34.945647636320402</v>
      </c>
      <c r="D19" s="101">
        <v>107.31987778227361</v>
      </c>
      <c r="E19" s="100">
        <v>91.053356100423031</v>
      </c>
      <c r="F19" s="105">
        <v>0</v>
      </c>
    </row>
    <row r="20" spans="1:6" x14ac:dyDescent="0.25">
      <c r="A20" s="109" t="s">
        <v>18</v>
      </c>
      <c r="B20" s="99">
        <v>42.983038774845575</v>
      </c>
      <c r="C20" s="100">
        <v>50.784992679290994</v>
      </c>
      <c r="D20" s="101">
        <v>87.765062075418427</v>
      </c>
      <c r="E20" s="100">
        <v>81.828087538354666</v>
      </c>
      <c r="F20" s="105">
        <v>1</v>
      </c>
    </row>
    <row r="21" spans="1:6" x14ac:dyDescent="0.25">
      <c r="A21" s="109" t="s">
        <v>19</v>
      </c>
      <c r="B21" s="99">
        <v>60.115496190747372</v>
      </c>
      <c r="C21" s="100">
        <v>39.796092918165286</v>
      </c>
      <c r="D21" s="101">
        <v>113.99922847923601</v>
      </c>
      <c r="E21" s="100">
        <v>93.159457273767316</v>
      </c>
      <c r="F21" s="105">
        <v>1</v>
      </c>
    </row>
    <row r="22" spans="1:6" x14ac:dyDescent="0.25">
      <c r="A22" s="109" t="s">
        <v>20</v>
      </c>
      <c r="B22" s="99">
        <v>51.696753629054527</v>
      </c>
      <c r="C22" s="100">
        <v>42.38347277295712</v>
      </c>
      <c r="D22" s="101">
        <v>104.50669623069508</v>
      </c>
      <c r="E22" s="100">
        <v>100.45077358657097</v>
      </c>
      <c r="F22" s="105">
        <v>1</v>
      </c>
    </row>
    <row r="23" spans="1:6" x14ac:dyDescent="0.25">
      <c r="A23" s="109" t="s">
        <v>21</v>
      </c>
      <c r="B23" s="110">
        <v>77.214907682078888</v>
      </c>
      <c r="C23" s="100">
        <v>59.260662113485829</v>
      </c>
      <c r="D23" s="101">
        <v>95.851803634792006</v>
      </c>
      <c r="E23" s="100">
        <v>100.9284707834132</v>
      </c>
      <c r="F23" s="105">
        <v>1</v>
      </c>
    </row>
    <row r="24" spans="1:6" x14ac:dyDescent="0.25">
      <c r="A24" s="109" t="s">
        <v>22</v>
      </c>
      <c r="B24" s="99">
        <v>37.447071849926992</v>
      </c>
      <c r="C24" s="100">
        <v>53.755033266524912</v>
      </c>
      <c r="D24" s="101">
        <v>87.968779379499395</v>
      </c>
      <c r="E24" s="100">
        <v>99.075893113158571</v>
      </c>
      <c r="F24" s="105">
        <v>1</v>
      </c>
    </row>
    <row r="25" spans="1:6" x14ac:dyDescent="0.25">
      <c r="A25" s="109" t="s">
        <v>23</v>
      </c>
      <c r="B25" s="99">
        <v>64.025095022556386</v>
      </c>
      <c r="C25" s="100">
        <v>41.532593747781007</v>
      </c>
      <c r="D25" s="101">
        <v>84.618517389162946</v>
      </c>
      <c r="E25" s="100">
        <v>134.5998214215752</v>
      </c>
      <c r="F25" s="105">
        <v>1</v>
      </c>
    </row>
    <row r="26" spans="1:6" x14ac:dyDescent="0.25">
      <c r="A26" s="109" t="s">
        <v>24</v>
      </c>
      <c r="B26" s="99">
        <v>51.761830627181695</v>
      </c>
      <c r="C26" s="100">
        <v>62.206409462129997</v>
      </c>
      <c r="D26" s="101">
        <v>78.542317058797124</v>
      </c>
      <c r="E26" s="100">
        <v>106.12314620063776</v>
      </c>
      <c r="F26" s="105">
        <v>1</v>
      </c>
    </row>
    <row r="27" spans="1:6" x14ac:dyDescent="0.25">
      <c r="A27" s="109" t="s">
        <v>25</v>
      </c>
      <c r="B27" s="99">
        <v>47.246294863635704</v>
      </c>
      <c r="C27" s="100">
        <v>57.629255057082673</v>
      </c>
      <c r="D27" s="101">
        <v>93.13579364066338</v>
      </c>
      <c r="E27" s="100">
        <v>109.05409424634112</v>
      </c>
      <c r="F27" s="105">
        <v>1</v>
      </c>
    </row>
    <row r="28" spans="1:6" x14ac:dyDescent="0.25">
      <c r="A28" s="109" t="s">
        <v>26</v>
      </c>
      <c r="B28" s="99">
        <v>45.583956054843988</v>
      </c>
      <c r="C28" s="100">
        <v>45.481325913583795</v>
      </c>
      <c r="D28" s="101">
        <v>79.495360604530845</v>
      </c>
      <c r="E28" s="100">
        <v>79.130970490486234</v>
      </c>
      <c r="F28" s="105">
        <v>1</v>
      </c>
    </row>
  </sheetData>
  <mergeCells count="1">
    <mergeCell ref="B2:E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1-2016</vt:lpstr>
      <vt:lpstr>Hoja2</vt:lpstr>
    </vt:vector>
  </TitlesOfParts>
  <Company>susquehanna highschool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antonella del vecchio uzcategui</dc:creator>
  <cp:lastModifiedBy>Equipo</cp:lastModifiedBy>
  <dcterms:created xsi:type="dcterms:W3CDTF">2017-01-09T01:26:25Z</dcterms:created>
  <dcterms:modified xsi:type="dcterms:W3CDTF">2017-10-23T18:03:44Z</dcterms:modified>
</cp:coreProperties>
</file>